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9"/>
  <workbookPr defaultThemeVersion="166925"/>
  <mc:AlternateContent xmlns:mc="http://schemas.openxmlformats.org/markup-compatibility/2006">
    <mc:Choice Requires="x15">
      <x15ac:absPath xmlns:x15ac="http://schemas.microsoft.com/office/spreadsheetml/2010/11/ac" url="C:\Users\SaraByrne\OneDrive - CIMSPA\Documents\2026\"/>
    </mc:Choice>
  </mc:AlternateContent>
  <xr:revisionPtr revIDLastSave="0" documentId="8_{16FF87FC-758F-4AFE-9F3C-66651EF28288}" xr6:coauthVersionLast="47" xr6:coauthVersionMax="47" xr10:uidLastSave="{00000000-0000-0000-0000-000000000000}"/>
  <bookViews>
    <workbookView xWindow="-28920" yWindow="1620" windowWidth="29040" windowHeight="15720" xr2:uid="{A28DFB68-0578-4E97-9E84-47FD3943123C}"/>
  </bookViews>
  <sheets>
    <sheet name="Guidance" sheetId="13" r:id="rId1"/>
    <sheet name="Mapping Template" sheetId="2" r:id="rId2"/>
    <sheet name="% breakdown"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2" l="1"/>
  <c r="K14" i="2" a="1"/>
  <c r="K14" i="2" s="1"/>
  <c r="K7" i="2" a="1"/>
  <c r="K7" i="2" s="1"/>
  <c r="B4" i="4"/>
  <c r="B5" i="4"/>
  <c r="B6" i="4"/>
  <c r="B7" i="4"/>
  <c r="B8" i="4"/>
  <c r="B9" i="4"/>
  <c r="B10" i="4"/>
  <c r="B11" i="4"/>
  <c r="B12" i="4"/>
  <c r="B13" i="4"/>
  <c r="B14" i="4"/>
  <c r="B3" i="4"/>
  <c r="L5" i="2" l="1"/>
  <c r="G3" i="5" s="1"/>
  <c r="K13" i="2" l="1"/>
  <c r="K12" i="2"/>
  <c r="K11" i="2"/>
  <c r="K68" i="2"/>
  <c r="K5" i="2"/>
  <c r="I4" i="4" l="1"/>
  <c r="I3" i="4"/>
  <c r="H4" i="4"/>
  <c r="H5" i="4"/>
  <c r="H3" i="4"/>
  <c r="K64" i="2" a="1"/>
  <c r="K64" i="2" s="1"/>
  <c r="G12" i="4"/>
  <c r="G13" i="4"/>
  <c r="G14" i="4"/>
  <c r="G4" i="4"/>
  <c r="G5" i="4"/>
  <c r="G6" i="4"/>
  <c r="G7" i="4"/>
  <c r="G8" i="4"/>
  <c r="G9" i="4"/>
  <c r="G10" i="4"/>
  <c r="G11" i="4"/>
  <c r="G3" i="4"/>
  <c r="K57" i="2" a="1"/>
  <c r="K57" i="2" s="1"/>
  <c r="K52" i="2" a="1"/>
  <c r="K52" i="2" s="1"/>
  <c r="K33" i="2" a="1"/>
  <c r="K33" i="2" s="1"/>
  <c r="K36" i="2" a="1"/>
  <c r="K36" i="2" s="1"/>
  <c r="K38" i="2" a="1"/>
  <c r="K38" i="2" s="1"/>
  <c r="K41" i="2" a="1"/>
  <c r="K41" i="2" s="1"/>
  <c r="K47" i="2" a="1"/>
  <c r="K47" i="2" s="1"/>
  <c r="F17" i="4"/>
  <c r="F18" i="4"/>
  <c r="F19" i="4"/>
  <c r="F15" i="4"/>
  <c r="F16" i="4"/>
  <c r="F4" i="4"/>
  <c r="F5" i="4"/>
  <c r="F6" i="4"/>
  <c r="F7" i="4"/>
  <c r="F8" i="4"/>
  <c r="F9" i="4"/>
  <c r="F10" i="4"/>
  <c r="F11" i="4"/>
  <c r="F12" i="4"/>
  <c r="F13" i="4"/>
  <c r="F14" i="4"/>
  <c r="F3" i="4"/>
  <c r="E4" i="4"/>
  <c r="E5" i="4"/>
  <c r="E3" i="4"/>
  <c r="D4" i="4"/>
  <c r="D5" i="4"/>
  <c r="D6" i="4"/>
  <c r="D7" i="4"/>
  <c r="D8" i="4"/>
  <c r="D9" i="4"/>
  <c r="D10" i="4"/>
  <c r="D3" i="4"/>
  <c r="K25" i="2" a="1"/>
  <c r="K25" i="2" s="1"/>
  <c r="K23" i="2" a="1"/>
  <c r="K23" i="2" s="1"/>
  <c r="C3" i="4"/>
  <c r="L18" i="2" s="1"/>
  <c r="G4" i="5" s="1"/>
  <c r="K10" i="2"/>
  <c r="K6" i="2"/>
  <c r="L20" i="2" l="1"/>
  <c r="L68" i="2"/>
  <c r="L51" i="2"/>
  <c r="L33" i="2"/>
  <c r="L29" i="2"/>
  <c r="D11" i="5" l="1"/>
  <c r="E11" i="5"/>
  <c r="H4" i="5" l="1" a="1"/>
  <c r="H4" i="5" s="1"/>
  <c r="K61" i="2" a="1"/>
  <c r="K61" i="2" s="1"/>
  <c r="K54" i="2" a="1"/>
  <c r="K54" i="2" s="1"/>
  <c r="K43" i="2" a="1"/>
  <c r="K43" i="2" s="1"/>
  <c r="K69" i="2"/>
  <c r="K66" i="2"/>
  <c r="K56" i="2"/>
  <c r="K51" i="2"/>
  <c r="K40" i="2"/>
  <c r="K31" i="2"/>
  <c r="K30" i="2"/>
  <c r="K29" i="2"/>
  <c r="K27" i="2"/>
  <c r="K21" i="2" a="1"/>
  <c r="K21" i="2" s="1"/>
  <c r="K20" i="2"/>
  <c r="F10" i="5"/>
  <c r="F9" i="5"/>
  <c r="F8" i="5"/>
  <c r="F7" i="5"/>
  <c r="F5" i="5"/>
  <c r="F6" i="5"/>
  <c r="F4" i="5"/>
  <c r="F3" i="5"/>
  <c r="H5" i="5" l="1"/>
  <c r="H6" i="5"/>
  <c r="H9" i="5"/>
  <c r="G5" i="5"/>
  <c r="I4" i="5"/>
  <c r="G7" i="5"/>
  <c r="G6" i="5"/>
  <c r="G10" i="5"/>
  <c r="L64" i="2"/>
  <c r="G9" i="5" s="1"/>
  <c r="G8" i="5"/>
  <c r="H7" i="5"/>
  <c r="H8" i="5"/>
  <c r="H10" i="5"/>
  <c r="H3" i="5"/>
  <c r="I6" i="5" l="1"/>
  <c r="H11" i="5"/>
  <c r="I9" i="5"/>
  <c r="I5" i="5"/>
  <c r="I8" i="5"/>
  <c r="I10" i="5"/>
  <c r="I7" i="5"/>
  <c r="I3" i="5"/>
  <c r="I11" i="5"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<sst xmlns="http://schemas.openxmlformats.org/spreadsheetml/2006/main" count="276" uniqueCount="237">
  <si>
    <t>Coach Mapping Template</t>
  </si>
  <si>
    <t>Edition: V3.3</t>
  </si>
  <si>
    <t>Publication date: 07/01/2026</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</si>
  <si>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</si>
  <si>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</si>
  <si>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</si>
  <si>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</si>
  <si>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</si>
  <si>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t>Alternatively, please view our CIMPSA Partner Endorsement Guide; https://cimspa.co.uk/education-training/endorsement/</t>
  </si>
  <si>
    <t xml:space="preserve">Revision History </t>
  </si>
  <si>
    <t>Version</t>
  </si>
  <si>
    <t xml:space="preserve">Name &amp; Role </t>
  </si>
  <si>
    <t>Signature &amp; Date</t>
  </si>
  <si>
    <t>Reason for Change</t>
  </si>
  <si>
    <t>c</t>
  </si>
  <si>
    <t>V3.1</t>
  </si>
  <si>
    <t>Aidan Riley Education Officer</t>
  </si>
  <si>
    <t>AR 30/07/24</t>
  </si>
  <si>
    <t xml:space="preserve">Update to general formatting &amp; implementation of conditional formating to streamline moderator feedback. </t>
  </si>
  <si>
    <t>V3.2</t>
  </si>
  <si>
    <t>AR 27/08/25</t>
  </si>
  <si>
    <t>V3.3</t>
  </si>
  <si>
    <t>Aidan Riley Education Officer &amp; Sara Byrne Technical Education Manager</t>
  </si>
  <si>
    <t>AR 05/01/25 &amp; 06/01/25</t>
  </si>
  <si>
    <t xml:space="preserve">Update to professional standard V1.1. Updated Endorsement link. Amendments to refs, changed learning outcomes to comptency statements, competency statements to topics and changed bullets throughout the MT in line with updated PS. AR updated conditional formatting.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</si>
  <si>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</si>
  <si>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</si>
  <si>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</si>
  <si>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</si>
  <si>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</si>
  <si>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 xml:space="preserve">Professional Standard: Coach </t>
  </si>
  <si>
    <t>Partner Mapping Section</t>
  </si>
  <si>
    <t>Moderator Feedback Section</t>
  </si>
  <si>
    <t>IV Feedback Section</t>
  </si>
  <si>
    <t>Key areas</t>
  </si>
  <si>
    <t>Topics</t>
  </si>
  <si>
    <t>Competencey statements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</si>
  <si>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</si>
  <si>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</si>
  <si>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</si>
  <si>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</si>
  <si>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</si>
  <si>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</si>
  <si>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</si>
  <si>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</si>
  <si>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</si>
  <si>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</si>
  <si>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</si>
  <si>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Ref </t>
  </si>
  <si>
    <t>Knowledge and understanding:</t>
  </si>
  <si>
    <t>A Coach must: </t>
  </si>
  <si>
    <t>1. Professional practice</t>
  </si>
  <si>
    <t>K1.1 </t>
  </si>
  <si>
    <t>Duty of care to participants</t>
  </si>
  <si>
    <t>• describe the Coach’s role in the duty of care of the participant.</t>
  </si>
  <si>
    <t>K1.2</t>
  </si>
  <si>
    <t>Duty of care to themselves</t>
  </si>
  <si>
    <t>• explain the importance of a Coach emphasising their own safety, mental health and wellbeing.</t>
  </si>
  <si>
    <t>K1.3 .1</t>
  </si>
  <si>
    <t>Mental health awareness</t>
  </si>
  <si>
    <t>• describe key concepts related to mental health, to include: 
— mental health 
— mental wellbeing 
— mental health problems</t>
  </si>
  <si>
    <t>K1.3.2</t>
  </si>
  <si>
    <t xml:space="preserve">• recognise professional boundaries and identify which specialists can provide additional health and wellbeing support.  </t>
  </si>
  <si>
    <t>K1.3.3</t>
  </si>
  <si>
    <t>• describe how to provide relevant support to an individual struggling with their mental health, to include: 
— the immediate support a Coach can offer 
— the process for signposting to professional support services.</t>
  </si>
  <si>
    <t>K1.4</t>
  </si>
  <si>
    <t>Professional conduct</t>
  </si>
  <si>
    <t>• describe how to conduct themselves and portray a professional image within the scope of the role, for example: 
— attire 
— being respectful of participants and others 
— being a positive role model 
— motivating and inspiring 
— honest and trustworthy 
— committed 
— non-judgemental 
— working with others, for example: 
      o  coaches 
      o  parents 
      o  guardians 
      o  carers 
      o  other staff members.</t>
  </si>
  <si>
    <t>K1.5</t>
  </si>
  <si>
    <t xml:space="preserve">Key legislation and policy </t>
  </si>
  <si>
    <t>• summarise how current legislation and policy informs the duties, obligations and responsibilities of a Coach, within their own context, for example: 
— legislation:
      o Children’s Act (1989 and 2004) 
      o Children and Young People (Scotland) Act (2014) 
      o Criminal records checks: 
            - Disclosure and barring service 
            - Protecting vulnerable groups 
            - AccessNI 
      o Equality Act (2010) 
      o General Data Protection Regulations (2018) 
      o Health and Safety at Work Act (1974) 
      o Well-being of Future Generations (Wales) Act (2015) 
— policies: 
      o Code of conduct for coaches
      o Normal operating procedures (NOP) or standard operating procedures (SOP) 
      o Insurance requirements.</t>
  </si>
  <si>
    <t>K1.6</t>
  </si>
  <si>
    <t>Developing self</t>
  </si>
  <si>
    <t>• describe the importance of committing to your own ongoing development (both formal and informal learning opportunities) to maintain currency of coaching practice, for example: 
— CIMSPA endorsed training 
— communities of practice 
— qualifications 
— webinars 
— workshops.</t>
  </si>
  <si>
    <t>K1.7</t>
  </si>
  <si>
    <t>Ethics of coaching</t>
  </si>
  <si>
    <t>• consider how a coach’s principles, morals and values impact upon their coaching behaviours, within their current scope of practice, for example: 
— conscious or unconscious bias and its impact on practice 
— conflicts of interest, for example – son or daughter/significant other in coaching sessions 
— how intrinsic (for example enjoyment, accomplishments) and extrinsic (for example money, badges) motivation affect participants engagement, enjoyment and learning 
— how process (performance) or product (results) orientations impact participants enjoyment, engagement and learning 
— adopting a person-centred approach to coaching practice 
— promoting clean sport by educating participants about the dangers of performance enhancing substances</t>
  </si>
  <si>
    <t>K1.8.1</t>
  </si>
  <si>
    <t>Coaching philosophy</t>
  </si>
  <si>
    <t>• describe what a coaching philosophy is.</t>
  </si>
  <si>
    <t>K1.8.2</t>
  </si>
  <si>
    <t>• explain the importance of a coach establishing their own coaching philosophy.</t>
  </si>
  <si>
    <t>K1.8.3</t>
  </si>
  <si>
    <t>• explain how a coaching philosophy can be created, for example: 
— exploring how does a coach’s principles and values inform a coaching philosophy 
— exploring individual’s reasons for coaching 
— exploring what factors inform a coach’s coaching practice, for example: 
      o  qualifications 
      o  CPD 
      o  past experiences.</t>
  </si>
  <si>
    <t>Skills: </t>
  </si>
  <si>
    <t>S1.1 </t>
  </si>
  <si>
    <t>Professional practice</t>
  </si>
  <si>
    <t>• demonstrate good application of professional practice within the role of a coach regarding conduct, ethics and key legislation.</t>
  </si>
  <si>
    <t>2. Planning and preparation</t>
  </si>
  <si>
    <t>K2.1 </t>
  </si>
  <si>
    <t>The participant(s)</t>
  </si>
  <si>
    <t>• identify aspects about the individual participant(s) that the coach should know prior to a coaching session to ensure that their sessions are person-centred, for example: 
— motivation of the participants 
— previous experience 
— personal background 
— medical history.</t>
  </si>
  <si>
    <t>K2.2.1</t>
  </si>
  <si>
    <t>Hazards and risk assessment</t>
  </si>
  <si>
    <t>• identify potential hazards which could relate to a coaching session. This could include: 
— the facility 
— activities 
— people (peers, parents, guardians, carers, spectators, other coaches and the coach).</t>
  </si>
  <si>
    <t>K2.2.2</t>
  </si>
  <si>
    <t>• describe how to undertake a risk assessment to minimise hazards.</t>
  </si>
  <si>
    <t>K2.3.1</t>
  </si>
  <si>
    <t>Longer term planning</t>
  </si>
  <si>
    <t>• describe how a scheme of work is used in relation to longer term planning, to include: 
— overarching aims 
— individual session topics.</t>
  </si>
  <si>
    <t>K2.3.2</t>
  </si>
  <si>
    <t>• explain how an individual session complements a longer-term learning programme, for example: 
— a coaching curriculum 
— the physical education national curriculum 
— a multi-sports curriculum.</t>
  </si>
  <si>
    <t>K2.4.1</t>
  </si>
  <si>
    <t xml:space="preserve">Planning coaching sessions </t>
  </si>
  <si>
    <t>• consider how to plan a series of safe, inclusive and enjoyable coaching sessions, to include: 
— appropriate aims and objectives 
— appropriate resources/equipment 
— appropriate activities to meet the aims and objectives of the coaching session which inspire participant(s) engagement 
— appropriate timings, sequencing, intensity and duration of activities for the participant(s) 
— appropriate range of intervention strategies to ensure participant(s) learning, considering progressions and regressions.</t>
  </si>
  <si>
    <t>K2.4.2</t>
  </si>
  <si>
    <t xml:space="preserve">• explain how a coaching plan is dynamic and subject to change once the session is in progress.  </t>
  </si>
  <si>
    <t>K2.5 </t>
  </si>
  <si>
    <t>Preparing coaching sessions</t>
  </si>
  <si>
    <t>• describe how to prepare safe, inclusive and enjoyable coaching sessions based upon: 
— facility/area available 
— resources 
— weather.</t>
  </si>
  <si>
    <t>S2.1</t>
  </si>
  <si>
    <t>• demonstrate appropriate action to deal with hazards based on the level of risk (risk assessment).</t>
  </si>
  <si>
    <t>S2.2</t>
  </si>
  <si>
    <t>• create a basic scheme of work for a series of coaching sessions, to include:
— overarching aims 
— individual session topics.</t>
  </si>
  <si>
    <t>S2.3</t>
  </si>
  <si>
    <t>• develop individual session plans for a series of safe, inclusive and enjoyable coaching sessions, to include:
— appropriate aims and objectives 
— appropriate resources/equipment 
— appropriate activities to meet the aims and objectives of the coaching session which inspire participant(s) engagement 
— appropriate timings, sequencing, intensity and duration of activities for the participant(s) 
— an appropriate range of intervention strategies to support participant(s) learning, considering progressions and regressions.</t>
  </si>
  <si>
    <t>3. Delivery</t>
  </si>
  <si>
    <t>K3.1.1</t>
  </si>
  <si>
    <t>Participant engagement</t>
  </si>
  <si>
    <t>• explain the importance of building a positive rapport with the participants to inspire engagement.</t>
  </si>
  <si>
    <t>K3.1.2</t>
  </si>
  <si>
    <t>• explain the importance of being accessible and approachable to participants.</t>
  </si>
  <si>
    <t>K3.1.3</t>
  </si>
  <si>
    <t>• describe how behaviour management strategies support ongoing participant engagement within the coaching session.</t>
  </si>
  <si>
    <t>K3.2.1</t>
  </si>
  <si>
    <t>Communication</t>
  </si>
  <si>
    <t>• explain the importance of effective communication in the coaching session.</t>
  </si>
  <si>
    <t>K3.2.2</t>
  </si>
  <si>
    <t>• describe how to adapt communication methods to meet the needs of participants from differing backgrounds, cultures or sport/activity experience.</t>
  </si>
  <si>
    <t>K3.3.1</t>
  </si>
  <si>
    <t>A safe coaching environment</t>
  </si>
  <si>
    <t xml:space="preserve">• describe what the key components of a safe coaching environment are. </t>
  </si>
  <si>
    <t>K3.3.2</t>
  </si>
  <si>
    <t>• describe how to safely prepare and subsequently dismantle and store equipment following the coaching sessions.</t>
  </si>
  <si>
    <t>K3.4 </t>
  </si>
  <si>
    <t>An inclusive coaching environment</t>
  </si>
  <si>
    <t>• describe what makes an inclusive coaching environment, to include: 
— being person-centred (providing a voice and choice to participants) 
— meeting the participants individual needs (ensuring the motivation for all participants is considered and that the challenge point for all is appropriate) 
— engaging for all (considering the holistic development of the participant).</t>
  </si>
  <si>
    <t>K3.5.1</t>
  </si>
  <si>
    <t>An enjoyable coaching environment</t>
  </si>
  <si>
    <t xml:space="preserve">• describe what the key components are to ensuring that the coaching environment is enjoyable. </t>
  </si>
  <si>
    <t>K3.5.2</t>
  </si>
  <si>
    <t>• explain the benefits of providing an enjoyable coaching environment.</t>
  </si>
  <si>
    <t>K3.6.1</t>
  </si>
  <si>
    <t>Starting and concluding sessions</t>
  </si>
  <si>
    <t>• describe the process of starting a session effectively (introductions, sharing aims/objectives/ participant readiness).</t>
  </si>
  <si>
    <t>K3.6.2</t>
  </si>
  <si>
    <t>• explain the value and purpose of a warm-up.</t>
  </si>
  <si>
    <t>K3.6.3</t>
  </si>
  <si>
    <t>• explain the value and purpose of a cool-down.</t>
  </si>
  <si>
    <t>K3.6.4</t>
  </si>
  <si>
    <t>• describe how to conclude a session effectively.</t>
  </si>
  <si>
    <t>K3.7.1</t>
  </si>
  <si>
    <t>Intervention strategies and adaptations</t>
  </si>
  <si>
    <t>• describe suitable intervention strategies for use within a coaching session.</t>
  </si>
  <si>
    <t>K3.7.2</t>
  </si>
  <si>
    <r>
      <rPr>
        <b/>
        <sz val="11"/>
        <color rgb="FF12326E"/>
        <rFont val="Poppins"/>
      </rPr>
      <t xml:space="preserve">• </t>
    </r>
    <r>
      <rPr>
        <sz val="11"/>
        <color rgb="FF12326E"/>
        <rFont val="Poppins"/>
        <family val="3"/>
      </rPr>
      <t>explain the importance of utilising a range of intervention strategies to aid participant learning.</t>
    </r>
  </si>
  <si>
    <t>K3.7.3</t>
  </si>
  <si>
    <t xml:space="preserve">• explain the importance of adapting your sessions to meet the individual needs of the participants. </t>
  </si>
  <si>
    <t>S3.1 </t>
  </si>
  <si>
    <t>• demonstrate a positive rapport with participants that supports enjoyable coaching sessions, inspiring participants to return to further sport and/or physical activity sessions.</t>
  </si>
  <si>
    <t>S3.2.1</t>
  </si>
  <si>
    <t>• demonstrate communication methods appropriate to the participant to support the participants learning and enjoyment of the coaching sessions.</t>
  </si>
  <si>
    <t>S3.2.2</t>
  </si>
  <si>
    <t>• demonstrate effective two-way communication, including active listening and encouraging participant input.</t>
  </si>
  <si>
    <t>S3.3.1</t>
  </si>
  <si>
    <t>Safe, inclusive and enjoyable sessions</t>
  </si>
  <si>
    <t>• demonstrate the safety of participants and others throughout coaching sessions.</t>
  </si>
  <si>
    <t>S3.3.2</t>
  </si>
  <si>
    <t>• demonstrate an ability to deliver enjoyable and inclusive coaching sessions.</t>
  </si>
  <si>
    <t>S3.4</t>
  </si>
  <si>
    <t>Professional demeanour</t>
  </si>
  <si>
    <t>• demonstrate a professional demeanour, to include: 
— attire 
— personal attributes 
— positive first impressions</t>
  </si>
  <si>
    <t>S3.5.1</t>
  </si>
  <si>
    <t>• demonstrate safe assembly and/or setting out of equipment relevant to the coaching sessions.</t>
  </si>
  <si>
    <t>S3.5.2</t>
  </si>
  <si>
    <t>• demonstrate effective start to sessions, to include: 
— session briefing 
— warm up.</t>
  </si>
  <si>
    <t>S3.5.3</t>
  </si>
  <si>
    <t>• demonstrate effective conclusions to sessions, to include: 
— cool down 
— session conclusion.</t>
  </si>
  <si>
    <t>S3.5.4</t>
  </si>
  <si>
    <t>• demonstrate safe dismantle and storage of equipment after the coaching sessions.</t>
  </si>
  <si>
    <t>S3.6.1</t>
  </si>
  <si>
    <t>• demonstrate an effective use of intervention strategies to aid participant learning.</t>
  </si>
  <si>
    <t>S3.6.2</t>
  </si>
  <si>
    <r>
      <rPr>
        <b/>
        <sz val="11"/>
        <color rgb="FF12326E"/>
        <rFont val="Poppins"/>
      </rPr>
      <t xml:space="preserve">• </t>
    </r>
    <r>
      <rPr>
        <sz val="11"/>
        <color rgb="FF12326E"/>
        <rFont val="Poppins"/>
        <family val="3"/>
      </rPr>
      <t>demonstrate an ability to effectively adapt sessions, where required, to meet the needs of the participants.</t>
    </r>
  </si>
  <si>
    <t>4. Review</t>
  </si>
  <si>
    <t>K4.1.1</t>
  </si>
  <si>
    <t>Participant feedback</t>
  </si>
  <si>
    <t>• explain the importance of gaining participant(s) feedback to inform future sessions.</t>
  </si>
  <si>
    <t>K4.1.2</t>
  </si>
  <si>
    <t>• describe methods to obtain participant(s) feedback.</t>
  </si>
  <si>
    <t>K4.2 </t>
  </si>
  <si>
    <t>Reflection of coaching sessions</t>
  </si>
  <si>
    <t xml:space="preserve">• describe how to reflect upon coaching sessions, to include: 
— reflecting on the effectiveness of coaching sessions whilst they are ongoing (during) to continually question: 
      o if they are meeting the aims and objectives set 
      o  if the participants are engaged and learning 
      o  if they are meeting the participants individual needs 
— reflecting on own coaching practice following sessions to: 
      o  consider if the sessions met their aims and objectives 
      o  consider if the sessions met the participants’ individual needs 
— identifying how to improve the planning and delivery of future coaching sessions. </t>
  </si>
  <si>
    <t>S4.1 </t>
  </si>
  <si>
    <t>• collect and collate participant(s) feedback to inform future sessions.</t>
  </si>
  <si>
    <t>S4.2 </t>
  </si>
  <si>
    <t>Reflection of coaching session</t>
  </si>
  <si>
    <t>• reflect on coaching sessions, to include: 
— reflection whilst the coaching sessions are ongoing, evaluating its effectiveness: 
      o is the session meeting its aims and objectives 
      o are the participants engaged and learning 
      o  is the coach meeting participants’ individual needs 
— reflection on own coaching practice in relation to the coaching sessions meeting their aims and objectives
— did the coach adopt appropriate coaching behaviours, intervention strategies and communication skills to enable the aims and objectives to be met 
— identifying how to improve the planning and delivery of future coaching sessions, for example how could future sessions be improved.</t>
  </si>
  <si>
    <r>
      <rPr>
        <b/>
        <sz val="10"/>
        <color rgb="FFF089B1"/>
        <rFont val="Poppins"/>
        <family val="3"/>
      </rPr>
      <t>Mapping Breakdown</t>
    </r>
    <r>
      <rPr>
        <sz val="10"/>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</si>
  <si>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</si>
  <si>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</si>
  <si>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</si>
  <si>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</si>
  <si>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</si>
  <si>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</si>
  <si>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</si>
  <si>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</si>
  <si>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</si>
  <si>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</si>
  <si>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</si>
  <si>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</si>
  <si>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</si>
  <si>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</si>
  <si>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</si>
  <si>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detail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</si>
  <si>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</si>
  <si>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</si>
  <si>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</si>
  <si>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</si>
  <si>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</si>
  <si>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</si>
  <si>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</si>
  <si>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</si>
  <si>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</si>
  <si>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</si>
  <si>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</si>
  <si>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</si>
  <si>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</si>
  <si>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</si>
  <si>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K1</t>
  </si>
  <si>
    <t>S1</t>
  </si>
  <si>
    <t>K2</t>
  </si>
  <si>
    <t>S2</t>
  </si>
  <si>
    <t>K3</t>
  </si>
  <si>
    <t>S3</t>
  </si>
  <si>
    <t>K4</t>
  </si>
  <si>
    <t>S4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</si>
</sst>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font>
      <sz val="11"/>
      <color theme="1"/>
      <name val="Calibri"/>
      <family val="2"/>
      <scheme val="minor"/>
    </font>
    <font>
      <sz val="9"/>
      <color theme="1"/>
      <name val="Poppins"/>
      <family val="3"/>
    </font>
    <font>
      <sz val="8"/>
      <name val="Calibri"/>
      <family val="2"/>
      <scheme val="minor"/>
    </font>
    <font>
      <u/>
      <sz val="11"/>
      <color theme="10"/>
      <name val="Calibri"/>
      <family val="2"/>
      <scheme val="minor"/>
    </font>
    <font>
      <sz val="11"/>
      <color rgb="FF12326E"/>
      <name val="Calibri"/>
      <family val="2"/>
      <scheme val="minor"/>
    </font>
    <font>
      <sz val="10"/>
      <color rgb="FF002060"/>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b/>
      <sz val="12"/>
      <color rgb="FF12326E"/>
      <name val="Poppins"/>
      <family val="3"/>
    </font>
    <font>
      <sz val="12"/>
      <color rgb="FF12326E"/>
      <name val="Poppins"/>
      <family val="3"/>
    </font>
    <font>
      <b/>
      <sz val="12"/>
      <color theme="5"/>
      <name val="Poppins"/>
      <family val="3"/>
    </font>
    <font>
      <b/>
      <sz val="12"/>
      <color rgb="FF002060"/>
      <name val="Poppins"/>
      <family val="3"/>
    </font>
    <font>
      <b/>
      <sz val="11"/>
      <color rgb="FF002060"/>
      <name val="Poppins"/>
      <family val="3"/>
    </font>
    <font>
      <sz val="11"/>
      <color rgb="FF002060"/>
      <name val="Poppins"/>
      <family val="3"/>
    </font>
    <font>
      <b/>
      <sz val="11"/>
      <color theme="1"/>
      <name val="Poppins"/>
      <family val="3"/>
    </font>
    <font>
      <sz val="11"/>
      <color theme="1"/>
      <name val="Poppins"/>
      <family val="3"/>
    </font>
    <font>
      <b/>
      <sz val="10"/>
      <color theme="3"/>
      <name val="Poppins"/>
      <family val="3"/>
    </font>
    <font>
      <sz val="10"/>
      <color theme="1"/>
      <name val="Calibri"/>
      <family val="2"/>
      <scheme val="minor"/>
    </font>
    <font>
      <sz val="10"/>
      <color theme="3"/>
      <name val="Poppins"/>
      <family val="3"/>
    </font>
    <font>
      <sz val="10"/>
      <color rgb="FF002060"/>
      <name val="Poppins"/>
      <family val="3"/>
    </font>
    <font>
      <b/>
      <sz val="10"/>
      <color rgb="FF002060"/>
      <name val="Poppins"/>
      <family val="3"/>
    </font>
    <font>
      <b/>
      <sz val="10"/>
      <color rgb="FFF089B1"/>
      <name val="Poppins"/>
      <family val="3"/>
    </font>
    <font>
      <sz val="10"/>
      <color rgb="FFF089B1"/>
      <name val="Poppins"/>
      <family val="3"/>
    </font>
    <font>
      <sz val="10"/>
      <color theme="1"/>
      <name val="Poppins"/>
      <family val="3"/>
    </font>
    <font>
      <b/>
      <sz val="10"/>
      <color theme="4" tint="-0.499984740745262"/>
      <name val="Poppins"/>
      <family val="3"/>
    </font>
    <font>
      <b/>
      <sz val="11"/>
      <color rgb="FF12326E"/>
      <name val="Poppins"/>
    </font>
    <font>
      <sz val="11"/>
      <color rgb="FF12326E"/>
      <name val="Poppins"/>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25">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medium">
        <color rgb="FF002060"/>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theme="7" tint="-0.249977111117893"/>
      </left>
      <right/>
      <top/>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thin">
        <color theme="3"/>
      </left>
      <right style="thin">
        <color theme="3"/>
      </right>
      <top style="thin">
        <color theme="3"/>
      </top>
      <bottom style="thin">
        <color theme="3"/>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style="medium">
        <color rgb="FF002060"/>
      </top>
      <bottom style="dotted">
        <color theme="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bottom style="medium">
        <color rgb="FF002060"/>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style="medium">
        <color rgb="FFF089B1"/>
      </top>
      <bottom/>
      <diagonal/>
    </border>
    <border>
      <left/>
      <right/>
      <top style="medium">
        <color rgb="FFF089B1"/>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top/>
      <bottom/>
      <diagonal/>
    </border>
    <border>
      <left style="thin">
        <color indexed="64"/>
      </left>
      <right style="thin">
        <color indexed="64"/>
      </right>
      <top style="thin">
        <color indexed="64"/>
      </top>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12326E"/>
      </right>
      <top style="medium">
        <color rgb="FF002060"/>
      </top>
      <bottom style="medium">
        <color rgb="FF00206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style="medium">
        <color rgb="FF002060"/>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rgb="FF002060"/>
      </right>
      <top style="medium">
        <color theme="4" tint="-0.499984740745262"/>
      </top>
      <bottom style="medium">
        <color rgb="FF002060"/>
      </bottom>
      <diagonal/>
    </border>
    <border>
      <left/>
      <right/>
      <top style="medium">
        <color rgb="FF002060"/>
      </top>
      <bottom style="medium">
        <color rgb="FF002060"/>
      </bottom>
      <diagonal/>
    </border>
    <border>
      <left style="medium">
        <color rgb="FF002060"/>
      </left>
      <right style="medium">
        <color theme="4" tint="-0.499984740745262"/>
      </right>
      <top style="medium">
        <color rgb="FF002060"/>
      </top>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style="medium">
        <color rgb="FF002060"/>
      </left>
      <right/>
      <top/>
      <bottom style="medium">
        <color theme="4" tint="-0.499984740745262"/>
      </bottom>
      <diagonal/>
    </border>
    <border>
      <left style="medium">
        <color rgb="FF002060"/>
      </left>
      <right style="medium">
        <color rgb="FF002060"/>
      </right>
      <top style="medium">
        <color rgb="FF002060"/>
      </top>
      <bottom style="medium">
        <color indexed="64"/>
      </bottom>
      <diagonal/>
    </border>
    <border>
      <left style="medium">
        <color rgb="FF002060"/>
      </left>
      <right style="medium">
        <color indexed="64"/>
      </right>
      <top style="medium">
        <color rgb="FF002060"/>
      </top>
      <bottom/>
      <diagonal/>
    </border>
    <border>
      <left style="medium">
        <color rgb="FF002060"/>
      </left>
      <right style="medium">
        <color indexed="64"/>
      </right>
      <top/>
      <bottom/>
      <diagonal/>
    </border>
    <border>
      <left/>
      <right style="medium">
        <color indexed="64"/>
      </right>
      <top style="medium">
        <color rgb="FF002060"/>
      </top>
      <bottom/>
      <diagonal/>
    </border>
    <border>
      <left/>
      <right style="medium">
        <color indexed="64"/>
      </right>
      <top/>
      <bottom/>
      <diagonal/>
    </border>
    <border>
      <left/>
      <right style="medium">
        <color indexed="64"/>
      </right>
      <top/>
      <bottom style="medium">
        <color rgb="FF002060"/>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2060"/>
      </right>
      <top style="medium">
        <color rgb="FF002060"/>
      </top>
      <bottom style="medium">
        <color indexed="64"/>
      </bottom>
      <diagonal/>
    </border>
    <border>
      <left/>
      <right style="dotted">
        <color theme="0" tint="-0.499984740745262"/>
      </right>
      <top/>
      <bottom style="medium">
        <color indexed="64"/>
      </bottom>
      <diagonal/>
    </border>
    <border>
      <left style="medium">
        <color rgb="FF002060"/>
      </left>
      <right/>
      <top style="medium">
        <color rgb="FF002060"/>
      </top>
      <bottom style="medium">
        <color indexed="64"/>
      </bottom>
      <diagonal/>
    </border>
    <border>
      <left/>
      <right style="medium">
        <color rgb="FF002060"/>
      </right>
      <top style="medium">
        <color rgb="FF002060"/>
      </top>
      <bottom style="dotted">
        <color theme="0" tint="-0.499984740745262"/>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medium">
        <color rgb="FF002060"/>
      </right>
      <top/>
      <bottom style="dotted">
        <color theme="0" tint="-0.249977111117893"/>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top style="medium">
        <color rgb="FF002060"/>
      </top>
      <bottom style="dotted">
        <color theme="0" tint="-0.249977111117893"/>
      </bottom>
      <diagonal/>
    </border>
    <border>
      <left/>
      <right style="medium">
        <color rgb="FF002060"/>
      </right>
      <top style="medium">
        <color rgb="FF002060"/>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top style="dotted">
        <color theme="0" tint="-0.249977111117893"/>
      </top>
      <bottom style="dotted">
        <color theme="0" tint="-0.249977111117893"/>
      </bottom>
      <diagonal/>
    </border>
    <border>
      <left/>
      <right style="medium">
        <color rgb="FF002060"/>
      </right>
      <top style="dotted">
        <color theme="0" tint="-0.249977111117893"/>
      </top>
      <bottom style="dotted">
        <color theme="0" tint="-0.249977111117893"/>
      </bottom>
      <diagonal/>
    </border>
    <border>
      <left style="medium">
        <color rgb="FF002060"/>
      </left>
      <right/>
      <top/>
      <bottom style="dotted">
        <color theme="0" tint="-0.249977111117893"/>
      </bottom>
      <diagonal/>
    </border>
    <border>
      <left/>
      <right style="medium">
        <color rgb="FF002060"/>
      </right>
      <top/>
      <bottom style="dotted">
        <color theme="0" tint="-0.249977111117893"/>
      </bottom>
      <diagonal/>
    </border>
    <border>
      <left style="medium">
        <color rgb="FF002060"/>
      </left>
      <right style="medium">
        <color rgb="FF002060"/>
      </right>
      <top style="dotted">
        <color theme="0" tint="-0.499984740745262"/>
      </top>
      <bottom style="dotted">
        <color theme="0" tint="-0.249977111117893"/>
      </bottom>
      <diagonal/>
    </border>
    <border>
      <left style="medium">
        <color indexed="64"/>
      </left>
      <right style="medium">
        <color rgb="FF002060"/>
      </right>
      <top style="medium">
        <color rgb="FF002060"/>
      </top>
      <bottom style="medium">
        <color rgb="FF002060"/>
      </bottom>
      <diagonal/>
    </border>
    <border>
      <left style="thin">
        <color indexed="64"/>
      </left>
      <right/>
      <top style="thin">
        <color indexed="64"/>
      </top>
      <bottom/>
      <diagonal/>
    </border>
    <border>
      <left style="medium">
        <color rgb="FF002060"/>
      </left>
      <right style="medium">
        <color rgb="FF002060"/>
      </right>
      <top style="dotted">
        <color theme="0" tint="-0.249977111117893"/>
      </top>
      <bottom style="medium">
        <color rgb="FF002060"/>
      </bottom>
      <diagonal/>
    </border>
    <border>
      <left style="dotted">
        <color theme="0" tint="-0.499984740745262"/>
      </left>
      <right/>
      <top style="medium">
        <color rgb="FF002060"/>
      </top>
      <bottom style="medium">
        <color rgb="FF002060"/>
      </bottom>
      <diagonal/>
    </border>
    <border>
      <left/>
      <right style="medium">
        <color rgb="FF002060"/>
      </right>
      <top/>
      <bottom style="dotted">
        <color theme="0" tint="-0.499984740745262"/>
      </bottom>
      <diagonal/>
    </border>
    <border>
      <left style="medium">
        <color indexed="64"/>
      </left>
      <right style="medium">
        <color rgb="FF002060"/>
      </right>
      <top style="medium">
        <color rgb="FF002060"/>
      </top>
      <bottom style="dotted">
        <color theme="0" tint="-0.249977111117893"/>
      </bottom>
      <diagonal/>
    </border>
    <border>
      <left/>
      <right style="medium">
        <color rgb="FF002060"/>
      </right>
      <top/>
      <bottom style="medium">
        <color indexed="64"/>
      </bottom>
      <diagonal/>
    </border>
    <border>
      <left style="medium">
        <color rgb="FF002060"/>
      </left>
      <right style="medium">
        <color rgb="FF002060"/>
      </right>
      <top/>
      <bottom style="medium">
        <color indexed="64"/>
      </bottom>
      <diagonal/>
    </border>
    <border>
      <left style="medium">
        <color rgb="FF002060"/>
      </left>
      <right/>
      <top/>
      <bottom style="medium">
        <color indexed="64"/>
      </bottom>
      <diagonal/>
    </border>
    <border>
      <left style="medium">
        <color indexed="64"/>
      </left>
      <right style="medium">
        <color rgb="FF002060"/>
      </right>
      <top/>
      <bottom style="dotted">
        <color theme="0" tint="-0.249977111117893"/>
      </bottom>
      <diagonal/>
    </border>
    <border>
      <left style="medium">
        <color indexed="64"/>
      </left>
      <right style="medium">
        <color indexed="64"/>
      </right>
      <top style="medium">
        <color indexed="64"/>
      </top>
      <bottom/>
      <diagonal/>
    </border>
    <border>
      <left style="medium">
        <color indexed="64"/>
      </left>
      <right style="medium">
        <color rgb="FF002060"/>
      </right>
      <top style="medium">
        <color indexed="64"/>
      </top>
      <bottom/>
      <diagonal/>
    </border>
    <border>
      <left style="dotted">
        <color theme="0" tint="-0.499984740745262"/>
      </left>
      <right/>
      <top/>
      <bottom style="medium">
        <color rgb="FF002060"/>
      </bottom>
      <diagonal/>
    </border>
    <border>
      <left/>
      <right style="dotted">
        <color theme="0" tint="-0.499984740745262"/>
      </right>
      <top/>
      <bottom/>
      <diagonal/>
    </border>
    <border>
      <left style="medium">
        <color rgb="FF002060"/>
      </left>
      <right style="medium">
        <color rgb="FF002060"/>
      </right>
      <top style="medium">
        <color indexed="64"/>
      </top>
      <bottom style="medium">
        <color indexed="64"/>
      </bottom>
      <diagonal/>
    </border>
    <border>
      <left style="medium">
        <color rgb="FF002060"/>
      </left>
      <right style="medium">
        <color rgb="FF002060"/>
      </right>
      <top style="dotted">
        <color theme="0" tint="-0.34998626667073579"/>
      </top>
      <bottom style="dotted">
        <color theme="0" tint="-0.34998626667073579"/>
      </bottom>
      <diagonal/>
    </border>
    <border>
      <left style="medium">
        <color rgb="FF002060"/>
      </left>
      <right/>
      <top/>
      <bottom style="dotted">
        <color theme="0" tint="-0.499984740745262"/>
      </bottom>
      <diagonal/>
    </border>
    <border>
      <left style="medium">
        <color rgb="FF002060"/>
      </left>
      <right/>
      <top style="medium">
        <color theme="4" tint="-0.499984740745262"/>
      </top>
      <bottom style="dotted">
        <color theme="0" tint="-0.34998626667073579"/>
      </bottom>
      <diagonal/>
    </border>
    <border>
      <left style="medium">
        <color rgb="FF002060"/>
      </left>
      <right/>
      <top style="medium">
        <color rgb="FF002060"/>
      </top>
      <bottom style="dotted">
        <color theme="0" tint="-0.34998626667073579"/>
      </bottom>
      <diagonal/>
    </border>
    <border>
      <left style="medium">
        <color rgb="FF002060"/>
      </left>
      <right/>
      <top/>
      <bottom style="dotted">
        <color theme="0" tint="-0.34998626667073579"/>
      </bottom>
      <diagonal/>
    </border>
    <border>
      <left style="medium">
        <color rgb="FF002060"/>
      </left>
      <right style="medium">
        <color theme="4" tint="-0.499984740745262"/>
      </right>
      <top/>
      <bottom style="dotted">
        <color theme="0" tint="-0.34998626667073579"/>
      </bottom>
      <diagonal/>
    </border>
    <border>
      <left style="medium">
        <color rgb="FF002060"/>
      </left>
      <right style="medium">
        <color theme="4" tint="-0.499984740745262"/>
      </right>
      <top/>
      <bottom style="medium">
        <color theme="4" tint="-0.499984740745262"/>
      </bottom>
      <diagonal/>
    </border>
    <border>
      <left style="medium">
        <color theme="4" tint="-0.499984740745262"/>
      </left>
      <right style="medium">
        <color rgb="FF002060"/>
      </right>
      <top/>
      <bottom/>
      <diagonal/>
    </border>
    <border>
      <left style="thin">
        <color rgb="FF002060"/>
      </left>
      <right style="thin">
        <color rgb="FF002060"/>
      </right>
      <top style="thin">
        <color rgb="FF002060"/>
      </top>
      <bottom style="thin">
        <color rgb="FF00206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rgb="FF002060"/>
      </bottom>
      <diagonal/>
    </border>
    <border>
      <left style="medium">
        <color rgb="FFF089B1"/>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medium">
        <color rgb="FFF089B1"/>
      </right>
      <top style="thin">
        <color theme="0" tint="-0.14999847407452621"/>
      </top>
      <bottom/>
      <diagonal/>
    </border>
  </borders>
  <cellStyleXfs count="2">
    <xf numFmtId="0" fontId="0" fillId="0" borderId="0"/>
    <xf numFmtId="0" fontId="3" fillId="0" borderId="0" applyNumberFormat="0" applyFill="0" applyBorder="0" applyAlignment="0" applyProtection="0"/>
  </cellStyleXfs>
  <cellXfs count="343">
    <xf numFmtId="0" fontId="0" fillId="0" borderId="0" xfId="0"/>
    <xf numFmtId="0" fontId="0" fillId="0" borderId="30" xfId="0" applyBorder="1"/>
    <xf numFmtId="0" fontId="0" fillId="0" borderId="32" xfId="0" applyBorder="1"/>
    <xf numFmtId="0" fontId="0" fillId="0" borderId="26" xfId="0" applyBorder="1"/>
    <xf numFmtId="0" fontId="0" fillId="0" borderId="27" xfId="0" applyBorder="1"/>
    <xf numFmtId="0" fontId="4" fillId="0" borderId="28" xfId="0" applyFont="1" applyBorder="1" applyAlignment="1">
      <alignment wrapText="1"/>
    </xf>
    <xf numFmtId="0" fontId="4" fillId="0" borderId="28" xfId="0" applyFont="1" applyBorder="1"/>
    <xf numFmtId="0" fontId="4" fillId="0" borderId="31" xfId="0" applyFont="1" applyBorder="1"/>
    <xf numFmtId="0" fontId="4" fillId="0" borderId="26" xfId="0" applyFont="1" applyBorder="1" applyAlignment="1">
      <alignment wrapText="1"/>
    </xf>
    <xf numFmtId="0" fontId="4" fillId="0" borderId="26" xfId="0" applyFont="1" applyBorder="1"/>
    <xf numFmtId="0" fontId="4" fillId="0" borderId="27" xfId="0" applyFont="1" applyBorder="1"/>
    <xf numFmtId="0" fontId="0" fillId="0" borderId="43" xfId="0" applyBorder="1" applyAlignment="1">
      <alignment wrapText="1"/>
    </xf>
    <xf numFmtId="0" fontId="0" fillId="0" borderId="43" xfId="0" applyBorder="1"/>
    <xf numFmtId="0" fontId="0" fillId="0" borderId="45" xfId="0" applyBorder="1"/>
    <xf numFmtId="0" fontId="12" fillId="4" borderId="46" xfId="0" applyFont="1" applyFill="1" applyBorder="1" applyAlignment="1">
      <alignment horizontal="left" vertical="center"/>
    </xf>
    <xf numFmtId="0" fontId="12" fillId="4" borderId="47" xfId="0" applyFont="1" applyFill="1" applyBorder="1" applyAlignment="1">
      <alignment horizontal="left" vertical="center"/>
    </xf>
    <xf numFmtId="0" fontId="12" fillId="4" borderId="48" xfId="0" applyFont="1" applyFill="1" applyBorder="1" applyAlignment="1">
      <alignment horizontal="left" vertical="center"/>
    </xf>
    <xf numFmtId="0" fontId="13" fillId="0" borderId="46" xfId="0" applyFont="1" applyBorder="1" applyAlignment="1">
      <alignment horizontal="left" vertical="center"/>
    </xf>
    <xf numFmtId="0" fontId="13" fillId="0" borderId="47" xfId="0" applyFont="1" applyBorder="1" applyAlignment="1">
      <alignment horizontal="left" vertical="center"/>
    </xf>
    <xf numFmtId="0" fontId="13" fillId="0" borderId="48" xfId="0" applyFont="1" applyBorder="1" applyAlignment="1">
      <alignment horizontal="left" vertical="center" wrapText="1"/>
    </xf>
    <xf numFmtId="0" fontId="13" fillId="0" borderId="48" xfId="0" applyFont="1" applyBorder="1" applyAlignment="1">
      <alignment horizontal="left" vertical="center"/>
    </xf>
    <xf numFmtId="0" fontId="13" fillId="0" borderId="49" xfId="0" applyFont="1" applyBorder="1"/>
    <xf numFmtId="0" fontId="13" fillId="0" borderId="50" xfId="0" applyFont="1" applyBorder="1"/>
    <xf numFmtId="0" fontId="13" fillId="0" borderId="51" xfId="0" applyFont="1" applyBorder="1"/>
    <xf numFmtId="0" fontId="13" fillId="0" borderId="0" xfId="0" applyFont="1"/>
    <xf numFmtId="0" fontId="0" fillId="0" borderId="53" xfId="0" applyBorder="1"/>
    <xf numFmtId="0" fontId="14" fillId="0" borderId="0" xfId="1" applyFont="1"/>
    <xf numFmtId="0" fontId="14" fillId="0" borderId="0" xfId="0" applyFont="1"/>
    <xf numFmtId="0" fontId="16" fillId="0" borderId="32" xfId="0" applyFont="1" applyBorder="1" applyAlignment="1">
      <alignment vertical="center"/>
    </xf>
    <xf numFmtId="0" fontId="16" fillId="0" borderId="30" xfId="0" applyFont="1" applyBorder="1" applyAlignment="1">
      <alignment vertical="center"/>
    </xf>
    <xf numFmtId="0" fontId="14" fillId="0" borderId="26" xfId="0" applyFont="1" applyBorder="1" applyAlignment="1">
      <alignment wrapText="1"/>
    </xf>
    <xf numFmtId="0" fontId="17" fillId="0" borderId="30" xfId="1" applyFont="1" applyBorder="1" applyAlignment="1">
      <alignment vertical="center"/>
    </xf>
    <xf numFmtId="0" fontId="14" fillId="0" borderId="30" xfId="0" applyFont="1" applyBorder="1" applyAlignment="1">
      <alignment vertical="center"/>
    </xf>
    <xf numFmtId="0" fontId="18" fillId="0" borderId="32" xfId="0" applyFont="1" applyBorder="1" applyAlignment="1">
      <alignment vertical="center"/>
    </xf>
    <xf numFmtId="0" fontId="19" fillId="3" borderId="54" xfId="0" applyFont="1" applyFill="1" applyBorder="1" applyAlignment="1" applyProtection="1">
      <alignment horizontal="center" vertical="center" wrapText="1"/>
      <protection locked="0"/>
    </xf>
    <xf numFmtId="0" fontId="19" fillId="4" borderId="55"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2" fillId="0" borderId="0" xfId="0" applyFont="1" applyAlignment="1">
      <alignment vertical="center" wrapText="1"/>
    </xf>
    <xf numFmtId="0" fontId="21" fillId="0" borderId="0" xfId="0" applyFont="1" applyAlignment="1">
      <alignment vertical="center" wrapText="1"/>
    </xf>
    <xf numFmtId="0" fontId="22" fillId="0" borderId="0" xfId="0" applyFont="1" applyAlignment="1">
      <alignment horizontal="center" vertical="center" wrapText="1"/>
    </xf>
    <xf numFmtId="0" fontId="22" fillId="2" borderId="0" xfId="0" applyFont="1" applyFill="1" applyAlignment="1">
      <alignment vertical="center" wrapText="1"/>
    </xf>
    <xf numFmtId="0" fontId="19" fillId="4" borderId="5" xfId="0" applyFont="1" applyFill="1" applyBorder="1" applyAlignment="1">
      <alignment horizontal="center" vertical="center" wrapText="1"/>
    </xf>
    <xf numFmtId="0" fontId="19" fillId="4" borderId="63" xfId="0" applyFont="1" applyFill="1" applyBorder="1" applyAlignment="1">
      <alignment horizontal="center" vertical="center" wrapText="1"/>
    </xf>
    <xf numFmtId="0" fontId="19" fillId="2" borderId="0" xfId="0" applyFont="1" applyFill="1" applyAlignment="1">
      <alignment horizontal="center" vertical="center" wrapText="1"/>
    </xf>
    <xf numFmtId="0" fontId="14" fillId="0" borderId="0" xfId="0" applyFont="1" applyAlignment="1">
      <alignment vertical="center" wrapText="1"/>
    </xf>
    <xf numFmtId="1" fontId="19" fillId="4" borderId="5" xfId="0" applyNumberFormat="1" applyFont="1" applyFill="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vertical="center"/>
    </xf>
    <xf numFmtId="0" fontId="1" fillId="0" borderId="23" xfId="0" applyFont="1" applyBorder="1" applyAlignment="1">
      <alignment horizontal="center"/>
    </xf>
    <xf numFmtId="0" fontId="1" fillId="0" borderId="0" xfId="0" applyFont="1" applyAlignment="1">
      <alignment horizontal="center"/>
    </xf>
    <xf numFmtId="0" fontId="19" fillId="0" borderId="0" xfId="0" applyFont="1" applyAlignment="1">
      <alignment vertical="center" wrapText="1"/>
    </xf>
    <xf numFmtId="0" fontId="14" fillId="0" borderId="0" xfId="0" applyFont="1" applyAlignment="1">
      <alignment horizontal="center" vertical="center" wrapText="1"/>
    </xf>
    <xf numFmtId="0" fontId="14" fillId="2" borderId="0" xfId="0" applyFont="1" applyFill="1" applyAlignment="1">
      <alignment vertical="center" wrapText="1"/>
    </xf>
    <xf numFmtId="0" fontId="19" fillId="0" borderId="0" xfId="0" applyFont="1" applyAlignment="1" applyProtection="1">
      <alignment vertical="center" wrapText="1"/>
      <protection locked="0"/>
    </xf>
    <xf numFmtId="0" fontId="26" fillId="3" borderId="10" xfId="0" applyFont="1" applyFill="1" applyBorder="1" applyAlignment="1" applyProtection="1">
      <alignment vertical="center" wrapText="1"/>
      <protection locked="0"/>
    </xf>
    <xf numFmtId="0" fontId="26" fillId="3" borderId="12" xfId="0" applyFont="1" applyFill="1" applyBorder="1" applyAlignment="1" applyProtection="1">
      <alignment vertical="center"/>
      <protection locked="0"/>
    </xf>
    <xf numFmtId="0" fontId="26" fillId="3" borderId="10" xfId="0" applyFont="1" applyFill="1" applyBorder="1" applyAlignment="1" applyProtection="1">
      <alignment vertical="center"/>
      <protection locked="0"/>
    </xf>
    <xf numFmtId="0" fontId="26" fillId="3" borderId="78" xfId="0" applyFont="1" applyFill="1" applyBorder="1" applyAlignment="1" applyProtection="1">
      <alignment vertical="center"/>
      <protection locked="0"/>
    </xf>
    <xf numFmtId="0" fontId="26" fillId="0" borderId="0" xfId="0" applyFont="1" applyAlignment="1">
      <alignment vertical="center"/>
    </xf>
    <xf numFmtId="0" fontId="26" fillId="4" borderId="22"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6" fillId="4" borderId="10" xfId="0" applyFont="1" applyFill="1" applyBorder="1" applyAlignment="1">
      <alignment vertical="center" wrapText="1"/>
    </xf>
    <xf numFmtId="0" fontId="26" fillId="2" borderId="0" xfId="0" applyFont="1" applyFill="1" applyAlignment="1">
      <alignment vertical="center"/>
    </xf>
    <xf numFmtId="0" fontId="26" fillId="5" borderId="10" xfId="0" applyFont="1" applyFill="1" applyBorder="1" applyAlignment="1">
      <alignment vertical="center" wrapText="1"/>
    </xf>
    <xf numFmtId="0" fontId="14" fillId="0" borderId="0" xfId="0" applyFont="1" applyAlignment="1">
      <alignment vertical="center"/>
    </xf>
    <xf numFmtId="0" fontId="26" fillId="3" borderId="13" xfId="0" applyFont="1" applyFill="1" applyBorder="1" applyAlignment="1" applyProtection="1">
      <alignment vertical="center"/>
      <protection locked="0"/>
    </xf>
    <xf numFmtId="0" fontId="26" fillId="3" borderId="11" xfId="0" applyFont="1" applyFill="1" applyBorder="1" applyAlignment="1" applyProtection="1">
      <alignment vertical="center"/>
      <protection locked="0"/>
    </xf>
    <xf numFmtId="0" fontId="26" fillId="3" borderId="79" xfId="0" applyFont="1" applyFill="1" applyBorder="1" applyAlignment="1" applyProtection="1">
      <alignment vertical="center"/>
      <protection locked="0"/>
    </xf>
    <xf numFmtId="0" fontId="26" fillId="4" borderId="11" xfId="0" applyFont="1" applyFill="1" applyBorder="1" applyAlignment="1">
      <alignment horizontal="center" vertical="center" wrapText="1"/>
    </xf>
    <xf numFmtId="0" fontId="26" fillId="4" borderId="11" xfId="0" applyFont="1" applyFill="1" applyBorder="1" applyAlignment="1">
      <alignment vertical="center" wrapText="1"/>
    </xf>
    <xf numFmtId="0" fontId="26" fillId="5" borderId="11" xfId="0" applyFont="1" applyFill="1" applyBorder="1" applyAlignment="1">
      <alignment vertical="center" wrapText="1"/>
    </xf>
    <xf numFmtId="0" fontId="26" fillId="3" borderId="10" xfId="0" applyFont="1" applyFill="1" applyBorder="1" applyAlignment="1" applyProtection="1">
      <alignment horizontal="left" vertical="center" wrapText="1"/>
      <protection locked="0"/>
    </xf>
    <xf numFmtId="0" fontId="26" fillId="3" borderId="15" xfId="0" applyFont="1" applyFill="1" applyBorder="1" applyAlignment="1" applyProtection="1">
      <alignment vertical="center"/>
      <protection locked="0"/>
    </xf>
    <xf numFmtId="0" fontId="26" fillId="3" borderId="14" xfId="0" applyFont="1" applyFill="1" applyBorder="1" applyAlignment="1" applyProtection="1">
      <alignment vertical="center"/>
      <protection locked="0"/>
    </xf>
    <xf numFmtId="0" fontId="26" fillId="3" borderId="80" xfId="0" applyFont="1" applyFill="1" applyBorder="1" applyAlignment="1" applyProtection="1">
      <alignment vertical="center"/>
      <protection locked="0"/>
    </xf>
    <xf numFmtId="0" fontId="26" fillId="0" borderId="0" xfId="0" applyFont="1" applyAlignment="1">
      <alignment horizontal="center" vertical="center"/>
    </xf>
    <xf numFmtId="0" fontId="26" fillId="4" borderId="6" xfId="0" applyFont="1" applyFill="1" applyBorder="1" applyAlignment="1">
      <alignment horizontal="center" vertical="center" wrapText="1"/>
    </xf>
    <xf numFmtId="0" fontId="26" fillId="0" borderId="9" xfId="0" applyFont="1" applyBorder="1" applyAlignment="1" applyProtection="1">
      <alignment vertical="center"/>
      <protection locked="0"/>
    </xf>
    <xf numFmtId="0" fontId="26" fillId="4" borderId="5" xfId="0" applyFont="1" applyFill="1" applyBorder="1" applyAlignment="1">
      <alignment horizontal="center" vertical="center" wrapText="1"/>
    </xf>
    <xf numFmtId="0" fontId="26" fillId="3" borderId="11" xfId="0" applyFont="1" applyFill="1" applyBorder="1" applyAlignment="1" applyProtection="1">
      <alignment vertical="center" wrapText="1"/>
      <protection locked="0"/>
    </xf>
    <xf numFmtId="0" fontId="26" fillId="4" borderId="7" xfId="0" applyFont="1" applyFill="1" applyBorder="1" applyAlignment="1">
      <alignment horizontal="center" vertical="center" wrapText="1"/>
    </xf>
    <xf numFmtId="0" fontId="26" fillId="3" borderId="14" xfId="0" applyFont="1" applyFill="1" applyBorder="1" applyAlignment="1" applyProtection="1">
      <alignment vertical="center" wrapText="1"/>
      <protection locked="0"/>
    </xf>
    <xf numFmtId="0" fontId="26" fillId="3" borderId="1" xfId="0" applyFont="1" applyFill="1" applyBorder="1" applyAlignment="1" applyProtection="1">
      <alignment vertical="center" wrapText="1"/>
      <protection locked="0"/>
    </xf>
    <xf numFmtId="0" fontId="26" fillId="3" borderId="8" xfId="0" applyFont="1" applyFill="1" applyBorder="1" applyAlignment="1" applyProtection="1">
      <alignment vertical="center"/>
      <protection locked="0"/>
    </xf>
    <xf numFmtId="0" fontId="26" fillId="3" borderId="1" xfId="0" applyFont="1" applyFill="1" applyBorder="1" applyAlignment="1" applyProtection="1">
      <alignment vertical="center"/>
      <protection locked="0"/>
    </xf>
    <xf numFmtId="0" fontId="26" fillId="3" borderId="4" xfId="0" applyFont="1" applyFill="1" applyBorder="1" applyAlignment="1" applyProtection="1">
      <alignment vertical="center"/>
      <protection locked="0"/>
    </xf>
    <xf numFmtId="0" fontId="26" fillId="4" borderId="7" xfId="0" applyFont="1" applyFill="1" applyBorder="1" applyAlignment="1">
      <alignment vertical="center" wrapText="1"/>
    </xf>
    <xf numFmtId="0" fontId="26" fillId="5" borderId="7" xfId="0" applyFont="1" applyFill="1" applyBorder="1" applyAlignment="1">
      <alignment vertical="center" wrapText="1"/>
    </xf>
    <xf numFmtId="0" fontId="26" fillId="4" borderId="1" xfId="0" applyFont="1" applyFill="1" applyBorder="1" applyAlignment="1">
      <alignment horizontal="center" vertical="center" wrapText="1"/>
    </xf>
    <xf numFmtId="0" fontId="26" fillId="4" borderId="1" xfId="0" applyFont="1" applyFill="1" applyBorder="1" applyAlignment="1">
      <alignment vertical="center" wrapText="1"/>
    </xf>
    <xf numFmtId="0" fontId="26" fillId="5" borderId="1" xfId="0" applyFont="1" applyFill="1" applyBorder="1" applyAlignment="1">
      <alignment vertical="center" wrapText="1"/>
    </xf>
    <xf numFmtId="0" fontId="26" fillId="0" borderId="8" xfId="0" applyFont="1" applyBorder="1" applyAlignment="1" applyProtection="1">
      <alignment vertical="center"/>
      <protection locked="0"/>
    </xf>
    <xf numFmtId="0" fontId="26" fillId="3" borderId="5" xfId="0" applyFont="1" applyFill="1" applyBorder="1" applyAlignment="1" applyProtection="1">
      <alignment vertical="center" wrapText="1"/>
      <protection locked="0"/>
    </xf>
    <xf numFmtId="0" fontId="26" fillId="3" borderId="2" xfId="0" applyFont="1" applyFill="1" applyBorder="1" applyAlignment="1" applyProtection="1">
      <alignment vertical="center"/>
      <protection locked="0"/>
    </xf>
    <xf numFmtId="0" fontId="26" fillId="3" borderId="5" xfId="0" applyFont="1" applyFill="1" applyBorder="1" applyAlignment="1" applyProtection="1">
      <alignment vertical="center"/>
      <protection locked="0"/>
    </xf>
    <xf numFmtId="0" fontId="26" fillId="3" borderId="19" xfId="0" applyFont="1" applyFill="1" applyBorder="1" applyAlignment="1" applyProtection="1">
      <alignment vertical="center"/>
      <protection locked="0"/>
    </xf>
    <xf numFmtId="0" fontId="26" fillId="5" borderId="5" xfId="0" applyFont="1" applyFill="1" applyBorder="1" applyAlignment="1">
      <alignment vertical="center" wrapText="1"/>
    </xf>
    <xf numFmtId="0" fontId="26" fillId="0" borderId="0" xfId="0" applyFont="1" applyAlignment="1" applyProtection="1">
      <alignment vertical="center" wrapText="1"/>
      <protection locked="0"/>
    </xf>
    <xf numFmtId="0" fontId="26" fillId="0" borderId="0" xfId="0" applyFont="1" applyAlignment="1" applyProtection="1">
      <alignment vertical="center"/>
      <protection locked="0"/>
    </xf>
    <xf numFmtId="0" fontId="26" fillId="0" borderId="0" xfId="0" applyFont="1" applyAlignment="1">
      <alignment horizontal="center" vertical="center" wrapText="1"/>
    </xf>
    <xf numFmtId="1" fontId="26" fillId="0" borderId="0" xfId="0" applyNumberFormat="1" applyFont="1" applyAlignment="1">
      <alignment vertical="center"/>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4" fillId="0" borderId="0" xfId="0" applyFont="1" applyAlignment="1">
      <alignment horizontal="center" vertical="center"/>
    </xf>
    <xf numFmtId="1" fontId="14" fillId="0" borderId="0" xfId="0" applyNumberFormat="1" applyFont="1" applyAlignment="1">
      <alignment vertical="center"/>
    </xf>
    <xf numFmtId="0" fontId="14" fillId="2" borderId="0" xfId="0" applyFont="1" applyFill="1" applyAlignment="1">
      <alignment vertical="center"/>
    </xf>
    <xf numFmtId="0" fontId="14" fillId="0" borderId="17" xfId="0" applyFont="1" applyBorder="1" applyAlignment="1" applyProtection="1">
      <alignment vertical="center"/>
      <protection locked="0"/>
    </xf>
    <xf numFmtId="0" fontId="14" fillId="2" borderId="16" xfId="0" applyFont="1" applyFill="1" applyBorder="1" applyAlignment="1">
      <alignment vertical="center"/>
    </xf>
    <xf numFmtId="1" fontId="22" fillId="0" borderId="0" xfId="0" applyNumberFormat="1" applyFont="1" applyAlignment="1">
      <alignment horizontal="center" vertical="center" wrapText="1"/>
    </xf>
    <xf numFmtId="0" fontId="19" fillId="0" borderId="0" xfId="0" applyFont="1" applyAlignment="1" applyProtection="1">
      <alignment horizontal="center" vertical="center" wrapText="1"/>
      <protection locked="0"/>
    </xf>
    <xf numFmtId="0" fontId="26" fillId="3" borderId="9" xfId="0" applyFont="1" applyFill="1" applyBorder="1" applyAlignment="1" applyProtection="1">
      <alignment vertical="center"/>
      <protection locked="0"/>
    </xf>
    <xf numFmtId="0" fontId="26" fillId="0" borderId="69" xfId="0" applyFont="1" applyBorder="1" applyAlignment="1">
      <alignment vertical="center"/>
    </xf>
    <xf numFmtId="0" fontId="26" fillId="4" borderId="78" xfId="0" applyFont="1" applyFill="1" applyBorder="1" applyAlignment="1">
      <alignment vertical="center" wrapText="1"/>
    </xf>
    <xf numFmtId="0" fontId="26" fillId="2" borderId="73" xfId="0" applyFont="1" applyFill="1" applyBorder="1" applyAlignment="1">
      <alignment vertical="center"/>
    </xf>
    <xf numFmtId="0" fontId="26" fillId="5" borderId="74" xfId="0" applyFont="1" applyFill="1" applyBorder="1" applyAlignment="1">
      <alignment vertical="center" wrapText="1"/>
    </xf>
    <xf numFmtId="0" fontId="26" fillId="4" borderId="74" xfId="0" applyFont="1" applyFill="1" applyBorder="1" applyAlignment="1">
      <alignment vertical="center" wrapText="1"/>
    </xf>
    <xf numFmtId="0" fontId="26" fillId="4" borderId="74" xfId="0" applyFont="1" applyFill="1" applyBorder="1" applyAlignment="1">
      <alignment horizontal="center" vertical="center" wrapText="1"/>
    </xf>
    <xf numFmtId="0" fontId="26" fillId="3" borderId="6" xfId="0" applyFont="1" applyFill="1" applyBorder="1" applyAlignment="1" applyProtection="1">
      <alignment vertical="center" wrapText="1"/>
      <protection locked="0"/>
    </xf>
    <xf numFmtId="0" fontId="26" fillId="3" borderId="41" xfId="0" applyFont="1" applyFill="1" applyBorder="1" applyAlignment="1" applyProtection="1">
      <alignment vertical="center"/>
      <protection locked="0"/>
    </xf>
    <xf numFmtId="0" fontId="26" fillId="3" borderId="6" xfId="0" applyFont="1" applyFill="1" applyBorder="1" applyAlignment="1" applyProtection="1">
      <alignment vertical="center"/>
      <protection locked="0"/>
    </xf>
    <xf numFmtId="0" fontId="26" fillId="4" borderId="6" xfId="0" applyFont="1" applyFill="1" applyBorder="1" applyAlignment="1">
      <alignment vertical="center" wrapText="1"/>
    </xf>
    <xf numFmtId="0" fontId="26" fillId="5" borderId="6" xfId="0" applyFont="1" applyFill="1" applyBorder="1" applyAlignment="1">
      <alignment vertical="center" wrapText="1"/>
    </xf>
    <xf numFmtId="0" fontId="26" fillId="3" borderId="7" xfId="0" applyFont="1" applyFill="1" applyBorder="1" applyAlignment="1" applyProtection="1">
      <alignment vertical="center" wrapText="1"/>
      <protection locked="0"/>
    </xf>
    <xf numFmtId="0" fontId="26" fillId="3" borderId="3" xfId="0" applyFont="1" applyFill="1" applyBorder="1" applyAlignment="1" applyProtection="1">
      <alignment vertical="center"/>
      <protection locked="0"/>
    </xf>
    <xf numFmtId="0" fontId="26" fillId="3" borderId="7" xfId="0" applyFont="1" applyFill="1" applyBorder="1" applyAlignment="1" applyProtection="1">
      <alignment vertical="center"/>
      <protection locked="0"/>
    </xf>
    <xf numFmtId="0" fontId="26" fillId="3" borderId="20" xfId="0" applyFont="1" applyFill="1" applyBorder="1" applyAlignment="1" applyProtection="1">
      <alignment vertical="center"/>
      <protection locked="0"/>
    </xf>
    <xf numFmtId="0" fontId="26" fillId="4" borderId="84" xfId="0" applyFont="1" applyFill="1" applyBorder="1" applyAlignment="1">
      <alignment vertical="center" wrapText="1"/>
    </xf>
    <xf numFmtId="0" fontId="26" fillId="4" borderId="84" xfId="0" applyFont="1" applyFill="1" applyBorder="1" applyAlignment="1">
      <alignment horizontal="center" vertical="center" wrapText="1"/>
    </xf>
    <xf numFmtId="0" fontId="26" fillId="5" borderId="84" xfId="0" applyFont="1" applyFill="1" applyBorder="1" applyAlignment="1">
      <alignment vertical="center" wrapText="1"/>
    </xf>
    <xf numFmtId="0" fontId="19" fillId="0" borderId="1" xfId="0" applyFont="1" applyBorder="1" applyAlignment="1">
      <alignment horizontal="left" vertical="center" wrapText="1"/>
    </xf>
    <xf numFmtId="0" fontId="26" fillId="3" borderId="86" xfId="0" applyFont="1" applyFill="1" applyBorder="1" applyAlignment="1" applyProtection="1">
      <alignment vertical="center" wrapText="1"/>
      <protection locked="0"/>
    </xf>
    <xf numFmtId="0" fontId="26" fillId="3" borderId="87" xfId="0" applyFont="1" applyFill="1" applyBorder="1" applyAlignment="1" applyProtection="1">
      <alignment vertical="center"/>
      <protection locked="0"/>
    </xf>
    <xf numFmtId="0" fontId="26" fillId="3" borderId="86" xfId="0" applyFont="1" applyFill="1" applyBorder="1" applyAlignment="1" applyProtection="1">
      <alignment vertical="center"/>
      <protection locked="0"/>
    </xf>
    <xf numFmtId="0" fontId="26" fillId="3" borderId="88" xfId="0" applyFont="1" applyFill="1" applyBorder="1" applyAlignment="1" applyProtection="1">
      <alignment vertical="center"/>
      <protection locked="0"/>
    </xf>
    <xf numFmtId="0" fontId="26" fillId="4" borderId="86" xfId="0" applyFont="1" applyFill="1" applyBorder="1" applyAlignment="1">
      <alignment horizontal="center" vertical="center" wrapText="1"/>
    </xf>
    <xf numFmtId="0" fontId="26" fillId="4" borderId="86" xfId="0" applyFont="1" applyFill="1" applyBorder="1" applyAlignment="1">
      <alignment vertical="center" wrapText="1"/>
    </xf>
    <xf numFmtId="0" fontId="26" fillId="5" borderId="86" xfId="0" applyFont="1" applyFill="1" applyBorder="1" applyAlignment="1">
      <alignment vertical="center" wrapText="1"/>
    </xf>
    <xf numFmtId="0" fontId="26" fillId="3" borderId="89" xfId="0" applyFont="1" applyFill="1" applyBorder="1" applyAlignment="1" applyProtection="1">
      <alignment vertical="center" wrapText="1"/>
      <protection locked="0"/>
    </xf>
    <xf numFmtId="0" fontId="26" fillId="3" borderId="90" xfId="0" applyFont="1" applyFill="1" applyBorder="1" applyAlignment="1" applyProtection="1">
      <alignment vertical="center"/>
      <protection locked="0"/>
    </xf>
    <xf numFmtId="0" fontId="26" fillId="3" borderId="89" xfId="0" applyFont="1" applyFill="1" applyBorder="1" applyAlignment="1" applyProtection="1">
      <alignment vertical="center"/>
      <protection locked="0"/>
    </xf>
    <xf numFmtId="0" fontId="26" fillId="3" borderId="91" xfId="0" applyFont="1" applyFill="1" applyBorder="1" applyAlignment="1" applyProtection="1">
      <alignment vertical="center"/>
      <protection locked="0"/>
    </xf>
    <xf numFmtId="0" fontId="26" fillId="4" borderId="85" xfId="0" applyFont="1" applyFill="1" applyBorder="1" applyAlignment="1">
      <alignment horizontal="center" vertical="center" wrapText="1"/>
    </xf>
    <xf numFmtId="0" fontId="26" fillId="4" borderId="89" xfId="0" applyFont="1" applyFill="1" applyBorder="1" applyAlignment="1">
      <alignment vertical="center" wrapText="1"/>
    </xf>
    <xf numFmtId="0" fontId="26" fillId="3" borderId="85" xfId="0" applyFont="1" applyFill="1" applyBorder="1" applyAlignment="1" applyProtection="1">
      <alignment vertical="center" wrapText="1"/>
      <protection locked="0"/>
    </xf>
    <xf numFmtId="0" fontId="26" fillId="3" borderId="92" xfId="0" applyFont="1" applyFill="1" applyBorder="1" applyAlignment="1" applyProtection="1">
      <alignment vertical="center"/>
      <protection locked="0"/>
    </xf>
    <xf numFmtId="0" fontId="26" fillId="3" borderId="85" xfId="0" applyFont="1" applyFill="1" applyBorder="1" applyAlignment="1" applyProtection="1">
      <alignment vertical="center"/>
      <protection locked="0"/>
    </xf>
    <xf numFmtId="0" fontId="26" fillId="3" borderId="93" xfId="0" applyFont="1" applyFill="1" applyBorder="1" applyAlignment="1" applyProtection="1">
      <alignment vertical="center"/>
      <protection locked="0"/>
    </xf>
    <xf numFmtId="0" fontId="26" fillId="4" borderId="85" xfId="0" applyFont="1" applyFill="1" applyBorder="1" applyAlignment="1">
      <alignment vertical="center" wrapText="1"/>
    </xf>
    <xf numFmtId="0" fontId="26" fillId="5" borderId="85" xfId="0" applyFont="1" applyFill="1" applyBorder="1" applyAlignment="1">
      <alignment vertical="center" wrapText="1"/>
    </xf>
    <xf numFmtId="0" fontId="26" fillId="4" borderId="94" xfId="0" applyFont="1" applyFill="1" applyBorder="1" applyAlignment="1">
      <alignment vertical="center" wrapText="1"/>
    </xf>
    <xf numFmtId="0" fontId="26" fillId="4" borderId="89" xfId="0" applyFont="1" applyFill="1" applyBorder="1" applyAlignment="1">
      <alignment horizontal="center" vertical="center" wrapText="1"/>
    </xf>
    <xf numFmtId="1" fontId="26" fillId="4" borderId="1" xfId="0" applyNumberFormat="1" applyFont="1" applyFill="1" applyBorder="1" applyAlignment="1">
      <alignment horizontal="center" vertical="center" wrapText="1"/>
    </xf>
    <xf numFmtId="0" fontId="27" fillId="0" borderId="23" xfId="0" applyFont="1" applyBorder="1" applyAlignment="1">
      <alignment horizontal="center"/>
    </xf>
    <xf numFmtId="0" fontId="27" fillId="0" borderId="0" xfId="0" applyFont="1"/>
    <xf numFmtId="0" fontId="28" fillId="0" borderId="24" xfId="0" applyFont="1" applyBorder="1" applyAlignment="1">
      <alignment horizontal="center"/>
    </xf>
    <xf numFmtId="0" fontId="28" fillId="0" borderId="23" xfId="0" applyFont="1" applyBorder="1" applyAlignment="1">
      <alignment horizontal="center"/>
    </xf>
    <xf numFmtId="0" fontId="28" fillId="0" borderId="0" xfId="0" applyFont="1"/>
    <xf numFmtId="0" fontId="28" fillId="0" borderId="0" xfId="0" applyFont="1" applyAlignment="1">
      <alignment horizontal="center"/>
    </xf>
    <xf numFmtId="0" fontId="29" fillId="0" borderId="18" xfId="0" applyFont="1" applyBorder="1"/>
    <xf numFmtId="0" fontId="30" fillId="0" borderId="0" xfId="0" applyFont="1"/>
    <xf numFmtId="0" fontId="31" fillId="0" borderId="18" xfId="0" applyFont="1" applyBorder="1"/>
    <xf numFmtId="0" fontId="5" fillId="0" borderId="0" xfId="0" applyFont="1"/>
    <xf numFmtId="0" fontId="31" fillId="0" borderId="25" xfId="0" applyFont="1" applyBorder="1"/>
    <xf numFmtId="0" fontId="32" fillId="0" borderId="23" xfId="0" applyFont="1" applyBorder="1" applyAlignment="1">
      <alignment vertical="center" wrapText="1"/>
    </xf>
    <xf numFmtId="0" fontId="34" fillId="0" borderId="23" xfId="0" applyFont="1" applyBorder="1" applyAlignment="1">
      <alignment horizontal="right" vertical="center" wrapText="1"/>
    </xf>
    <xf numFmtId="0" fontId="34" fillId="0" borderId="23" xfId="0" applyFont="1" applyBorder="1" applyAlignment="1">
      <alignment vertical="center" wrapText="1"/>
    </xf>
    <xf numFmtId="0" fontId="37" fillId="0" borderId="0" xfId="0" applyFont="1" applyAlignment="1">
      <alignment vertical="center" wrapText="1"/>
    </xf>
    <xf numFmtId="0" fontId="1" fillId="0" borderId="24" xfId="0" applyFont="1" applyBorder="1" applyAlignment="1">
      <alignment horizontal="center"/>
    </xf>
    <xf numFmtId="0" fontId="28" fillId="0" borderId="96" xfId="0" applyFont="1" applyBorder="1" applyAlignment="1">
      <alignment horizontal="center"/>
    </xf>
    <xf numFmtId="0" fontId="28" fillId="0" borderId="42" xfId="0" applyFont="1" applyBorder="1" applyAlignment="1">
      <alignment horizontal="center"/>
    </xf>
    <xf numFmtId="0" fontId="26" fillId="4" borderId="97" xfId="0" applyFont="1" applyFill="1" applyBorder="1" applyAlignment="1">
      <alignment horizontal="center" vertical="center" wrapText="1"/>
    </xf>
    <xf numFmtId="0" fontId="26" fillId="4" borderId="97" xfId="0" applyFont="1" applyFill="1" applyBorder="1" applyAlignment="1">
      <alignment vertical="center" wrapText="1"/>
    </xf>
    <xf numFmtId="0" fontId="26" fillId="5" borderId="97" xfId="0" applyFont="1" applyFill="1" applyBorder="1" applyAlignment="1">
      <alignment vertical="center" wrapText="1"/>
    </xf>
    <xf numFmtId="0" fontId="36" fillId="0" borderId="0" xfId="0" applyFont="1" applyAlignment="1">
      <alignment vertical="center" wrapText="1"/>
    </xf>
    <xf numFmtId="0" fontId="32" fillId="0" borderId="23" xfId="0" applyFont="1" applyBorder="1" applyAlignment="1">
      <alignment horizontal="center" vertical="center" wrapText="1"/>
    </xf>
    <xf numFmtId="164" fontId="32" fillId="0" borderId="23" xfId="0" applyNumberFormat="1" applyFont="1" applyBorder="1" applyAlignment="1">
      <alignment horizontal="center" vertical="center" wrapText="1"/>
    </xf>
    <xf numFmtId="1" fontId="34" fillId="0" borderId="23" xfId="0" applyNumberFormat="1" applyFont="1" applyBorder="1" applyAlignment="1">
      <alignment horizontal="center" vertical="center" wrapText="1"/>
    </xf>
    <xf numFmtId="0" fontId="36" fillId="0" borderId="0" xfId="0" applyFont="1" applyAlignment="1">
      <alignment horizontal="center" vertical="center" wrapText="1"/>
    </xf>
    <xf numFmtId="1" fontId="33" fillId="0" borderId="23" xfId="0" applyNumberFormat="1" applyFont="1" applyBorder="1" applyAlignment="1">
      <alignment horizontal="center" vertical="center" wrapText="1"/>
    </xf>
    <xf numFmtId="1" fontId="34" fillId="6" borderId="23" xfId="0" applyNumberFormat="1" applyFont="1" applyFill="1" applyBorder="1" applyAlignment="1">
      <alignment horizontal="center" vertical="center" wrapText="1"/>
    </xf>
    <xf numFmtId="164" fontId="34" fillId="0" borderId="23" xfId="0" applyNumberFormat="1" applyFont="1" applyBorder="1" applyAlignment="1">
      <alignment horizontal="center" vertical="center" wrapText="1"/>
    </xf>
    <xf numFmtId="0" fontId="19" fillId="0" borderId="62" xfId="0" applyFont="1" applyBorder="1" applyAlignment="1">
      <alignment horizontal="center" vertical="center" wrapText="1"/>
    </xf>
    <xf numFmtId="1" fontId="19" fillId="0" borderId="62" xfId="0" applyNumberFormat="1" applyFont="1" applyBorder="1" applyAlignment="1">
      <alignment horizontal="center" vertical="center" wrapText="1"/>
    </xf>
    <xf numFmtId="0" fontId="26" fillId="0" borderId="8" xfId="0" applyFont="1" applyBorder="1" applyAlignment="1" applyProtection="1">
      <alignment vertical="center" wrapText="1"/>
      <protection locked="0"/>
    </xf>
    <xf numFmtId="0" fontId="26" fillId="0" borderId="62" xfId="0" applyFont="1" applyBorder="1" applyAlignment="1" applyProtection="1">
      <alignment vertical="center"/>
      <protection locked="0"/>
    </xf>
    <xf numFmtId="0" fontId="26" fillId="0" borderId="62" xfId="0" applyFont="1" applyBorder="1" applyAlignment="1">
      <alignment horizontal="center" vertical="center" wrapText="1"/>
    </xf>
    <xf numFmtId="1" fontId="26" fillId="0" borderId="62" xfId="0" applyNumberFormat="1" applyFont="1" applyBorder="1" applyAlignment="1">
      <alignment horizontal="center" vertical="center" wrapText="1"/>
    </xf>
    <xf numFmtId="0" fontId="26" fillId="0" borderId="62" xfId="0" applyFont="1" applyBorder="1" applyAlignment="1">
      <alignment vertical="center" wrapText="1"/>
    </xf>
    <xf numFmtId="0" fontId="26" fillId="0" borderId="98" xfId="0" applyFont="1" applyBorder="1" applyAlignment="1" applyProtection="1">
      <alignment vertical="center" wrapText="1"/>
      <protection locked="0"/>
    </xf>
    <xf numFmtId="1" fontId="26" fillId="0" borderId="62" xfId="0" applyNumberFormat="1" applyFont="1" applyBorder="1" applyAlignment="1">
      <alignment vertical="center" wrapText="1"/>
    </xf>
    <xf numFmtId="0" fontId="26" fillId="0" borderId="62" xfId="0" applyFont="1" applyBorder="1" applyAlignment="1">
      <alignment vertical="center"/>
    </xf>
    <xf numFmtId="0" fontId="26" fillId="0" borderId="98" xfId="0" applyFont="1" applyBorder="1" applyAlignment="1" applyProtection="1">
      <alignment vertical="center"/>
      <protection locked="0"/>
    </xf>
    <xf numFmtId="1" fontId="26" fillId="0" borderId="29" xfId="0" applyNumberFormat="1" applyFont="1" applyBorder="1" applyAlignment="1">
      <alignment vertical="center" wrapText="1"/>
    </xf>
    <xf numFmtId="0" fontId="26" fillId="4" borderId="99" xfId="0" applyFont="1" applyFill="1" applyBorder="1" applyAlignment="1">
      <alignment vertical="center" wrapText="1"/>
    </xf>
    <xf numFmtId="0" fontId="26" fillId="3" borderId="86" xfId="0" applyFont="1" applyFill="1" applyBorder="1" applyAlignment="1" applyProtection="1">
      <alignment horizontal="left" vertical="center" wrapText="1"/>
      <protection locked="0"/>
    </xf>
    <xf numFmtId="0" fontId="26" fillId="3" borderId="101" xfId="0" applyFont="1" applyFill="1" applyBorder="1" applyAlignment="1" applyProtection="1">
      <alignment vertical="center"/>
      <protection locked="0"/>
    </xf>
    <xf numFmtId="0" fontId="26" fillId="3" borderId="89" xfId="0" applyFont="1" applyFill="1" applyBorder="1" applyAlignment="1" applyProtection="1">
      <alignment horizontal="center" vertical="center"/>
      <protection locked="0"/>
    </xf>
    <xf numFmtId="0" fontId="26" fillId="3" borderId="102" xfId="0" applyFont="1" applyFill="1" applyBorder="1" applyAlignment="1" applyProtection="1">
      <alignment vertical="center"/>
      <protection locked="0"/>
    </xf>
    <xf numFmtId="0" fontId="26" fillId="3" borderId="89" xfId="0" applyFont="1" applyFill="1" applyBorder="1" applyAlignment="1" applyProtection="1">
      <alignment horizontal="center" vertical="center" wrapText="1"/>
      <protection locked="0"/>
    </xf>
    <xf numFmtId="0" fontId="26" fillId="3" borderId="103" xfId="0" applyFont="1" applyFill="1" applyBorder="1" applyAlignment="1" applyProtection="1">
      <alignment vertical="center"/>
      <protection locked="0"/>
    </xf>
    <xf numFmtId="0" fontId="26" fillId="3" borderId="102" xfId="0" applyFont="1" applyFill="1" applyBorder="1" applyAlignment="1" applyProtection="1">
      <alignment horizontal="left" vertical="center" wrapText="1"/>
      <protection locked="0"/>
    </xf>
    <xf numFmtId="0" fontId="26" fillId="4" borderId="100" xfId="0" applyFont="1" applyFill="1" applyBorder="1" applyAlignment="1">
      <alignment vertical="center" wrapText="1"/>
    </xf>
    <xf numFmtId="0" fontId="26" fillId="4" borderId="104" xfId="0" applyFont="1" applyFill="1" applyBorder="1" applyAlignment="1">
      <alignment vertical="center" wrapText="1"/>
    </xf>
    <xf numFmtId="0" fontId="26" fillId="5" borderId="85" xfId="0" applyFont="1" applyFill="1" applyBorder="1" applyAlignment="1">
      <alignment horizontal="center" vertical="center" wrapText="1"/>
    </xf>
    <xf numFmtId="0" fontId="26" fillId="3" borderId="105" xfId="0" applyFont="1" applyFill="1" applyBorder="1" applyAlignment="1" applyProtection="1">
      <alignment horizontal="left" vertical="center" wrapText="1"/>
      <protection locked="0"/>
    </xf>
    <xf numFmtId="0" fontId="26" fillId="3" borderId="1" xfId="0" applyFont="1" applyFill="1" applyBorder="1" applyAlignment="1" applyProtection="1">
      <alignment horizontal="left" vertical="center" wrapText="1"/>
      <protection locked="0"/>
    </xf>
    <xf numFmtId="0" fontId="26" fillId="3" borderId="105" xfId="0" applyFont="1" applyFill="1" applyBorder="1" applyAlignment="1" applyProtection="1">
      <alignment vertical="center"/>
      <protection locked="0"/>
    </xf>
    <xf numFmtId="0" fontId="26" fillId="3" borderId="106" xfId="0" applyFont="1" applyFill="1" applyBorder="1" applyAlignment="1" applyProtection="1">
      <alignment vertical="center"/>
      <protection locked="0"/>
    </xf>
    <xf numFmtId="0" fontId="26" fillId="0" borderId="29" xfId="0" applyFont="1" applyBorder="1" applyAlignment="1" applyProtection="1">
      <alignment vertical="center"/>
      <protection locked="0"/>
    </xf>
    <xf numFmtId="0" fontId="26" fillId="0" borderId="107" xfId="0" applyFont="1" applyBorder="1" applyAlignment="1" applyProtection="1">
      <alignment vertical="center" wrapText="1"/>
      <protection locked="0"/>
    </xf>
    <xf numFmtId="0" fontId="26" fillId="0" borderId="29" xfId="0" applyFont="1" applyBorder="1" applyAlignment="1">
      <alignment horizontal="center" vertical="center" wrapText="1"/>
    </xf>
    <xf numFmtId="0" fontId="26" fillId="4" borderId="105" xfId="0" applyFont="1" applyFill="1" applyBorder="1" applyAlignment="1">
      <alignment horizontal="center" vertical="center" wrapText="1"/>
    </xf>
    <xf numFmtId="1" fontId="25" fillId="0" borderId="29" xfId="0" applyNumberFormat="1" applyFont="1" applyBorder="1" applyAlignment="1">
      <alignment vertical="center" wrapText="1"/>
    </xf>
    <xf numFmtId="0" fontId="26" fillId="0" borderId="29" xfId="0" applyFont="1" applyBorder="1" applyAlignment="1">
      <alignment vertical="center" wrapText="1"/>
    </xf>
    <xf numFmtId="0" fontId="26" fillId="4" borderId="105" xfId="0" applyFont="1" applyFill="1" applyBorder="1" applyAlignment="1">
      <alignment vertical="center" wrapText="1"/>
    </xf>
    <xf numFmtId="0" fontId="26" fillId="5" borderId="105" xfId="0" applyFont="1" applyFill="1" applyBorder="1" applyAlignment="1">
      <alignment vertical="center" wrapText="1"/>
    </xf>
    <xf numFmtId="0" fontId="26" fillId="0" borderId="108" xfId="0" applyFont="1" applyBorder="1" applyAlignment="1" applyProtection="1">
      <alignment vertical="center" wrapText="1"/>
      <protection locked="0"/>
    </xf>
    <xf numFmtId="0" fontId="26" fillId="3" borderId="7" xfId="0" applyFont="1" applyFill="1" applyBorder="1" applyAlignment="1" applyProtection="1">
      <alignment horizontal="left" vertical="center" wrapText="1"/>
      <protection locked="0"/>
    </xf>
    <xf numFmtId="0" fontId="26" fillId="3" borderId="89" xfId="0" applyFont="1" applyFill="1" applyBorder="1" applyAlignment="1" applyProtection="1">
      <alignment horizontal="left" vertical="center" wrapText="1"/>
      <protection locked="0"/>
    </xf>
    <xf numFmtId="0" fontId="26" fillId="5" borderId="89" xfId="0" applyFont="1" applyFill="1" applyBorder="1" applyAlignment="1">
      <alignment vertical="center" wrapText="1"/>
    </xf>
    <xf numFmtId="0" fontId="22" fillId="0" borderId="0" xfId="0" applyFont="1" applyAlignment="1">
      <alignment horizontal="left" vertical="center" wrapText="1"/>
    </xf>
    <xf numFmtId="0" fontId="19" fillId="0" borderId="8" xfId="0" applyFont="1" applyBorder="1" applyAlignment="1">
      <alignment horizontal="left" vertical="center" wrapText="1"/>
    </xf>
    <xf numFmtId="0" fontId="19" fillId="0" borderId="4" xfId="0" applyFont="1" applyBorder="1" applyAlignment="1">
      <alignment horizontal="left" vertical="center" wrapText="1"/>
    </xf>
    <xf numFmtId="0" fontId="19" fillId="0" borderId="100" xfId="0" applyFont="1" applyBorder="1" applyAlignment="1">
      <alignment horizontal="left" vertical="center" wrapText="1"/>
    </xf>
    <xf numFmtId="0" fontId="25" fillId="0" borderId="75" xfId="0" applyFont="1" applyBorder="1" applyAlignment="1">
      <alignment horizontal="left" vertical="center" wrapText="1"/>
    </xf>
    <xf numFmtId="0" fontId="25" fillId="0" borderId="67" xfId="0" applyFont="1" applyBorder="1" applyAlignment="1">
      <alignment horizontal="left" vertical="center" wrapText="1"/>
    </xf>
    <xf numFmtId="0" fontId="25" fillId="0" borderId="77" xfId="0" applyFont="1" applyBorder="1" applyAlignment="1">
      <alignment horizontal="left" vertical="center" wrapText="1"/>
    </xf>
    <xf numFmtId="0" fontId="14" fillId="0" borderId="10" xfId="0" applyFont="1" applyBorder="1" applyAlignment="1">
      <alignment horizontal="left" vertical="center" wrapText="1"/>
    </xf>
    <xf numFmtId="0" fontId="19" fillId="0" borderId="20" xfId="0" applyFont="1" applyBorder="1" applyAlignment="1">
      <alignment horizontal="left" vertical="center" wrapText="1"/>
    </xf>
    <xf numFmtId="0" fontId="14" fillId="0" borderId="66" xfId="0" applyFont="1" applyBorder="1" applyAlignment="1">
      <alignment horizontal="left" vertical="center" wrapText="1"/>
    </xf>
    <xf numFmtId="0" fontId="25" fillId="0" borderId="76" xfId="0" applyFont="1" applyBorder="1" applyAlignment="1">
      <alignment horizontal="left" vertical="center" wrapText="1"/>
    </xf>
    <xf numFmtId="0" fontId="25" fillId="0" borderId="109" xfId="0" applyFont="1" applyBorder="1" applyAlignment="1">
      <alignment horizontal="left" vertical="center" wrapText="1"/>
    </xf>
    <xf numFmtId="0" fontId="19" fillId="0" borderId="0" xfId="0" applyFont="1" applyAlignment="1">
      <alignment horizontal="left" vertical="center" wrapText="1"/>
    </xf>
    <xf numFmtId="0" fontId="19" fillId="0" borderId="64" xfId="0" applyFont="1" applyBorder="1" applyAlignment="1">
      <alignment horizontal="left" vertical="center" wrapText="1"/>
    </xf>
    <xf numFmtId="0" fontId="14" fillId="0" borderId="84" xfId="0" applyFont="1" applyBorder="1" applyAlignment="1">
      <alignment horizontal="left" vertical="center" wrapText="1"/>
    </xf>
    <xf numFmtId="0" fontId="14" fillId="0" borderId="110" xfId="0" applyFont="1" applyBorder="1" applyAlignment="1">
      <alignment horizontal="left" vertical="center" wrapText="1"/>
    </xf>
    <xf numFmtId="0" fontId="14" fillId="0" borderId="111" xfId="0" applyFont="1" applyBorder="1" applyAlignment="1">
      <alignment horizontal="left" vertical="center" wrapText="1"/>
    </xf>
    <xf numFmtId="0" fontId="19" fillId="0" borderId="84" xfId="0" applyFont="1" applyBorder="1" applyAlignment="1">
      <alignment horizontal="left" vertical="center" wrapText="1"/>
    </xf>
    <xf numFmtId="0" fontId="19" fillId="0" borderId="110" xfId="0" applyFont="1" applyBorder="1" applyAlignment="1">
      <alignment horizontal="left" vertical="center" wrapText="1"/>
    </xf>
    <xf numFmtId="0" fontId="19" fillId="0" borderId="111" xfId="0" applyFont="1" applyBorder="1" applyAlignment="1">
      <alignment horizontal="left" vertical="center" wrapText="1"/>
    </xf>
    <xf numFmtId="0" fontId="19" fillId="0" borderId="19" xfId="0" applyFont="1" applyBorder="1" applyAlignment="1">
      <alignment horizontal="left" vertical="center" wrapText="1"/>
    </xf>
    <xf numFmtId="0" fontId="14" fillId="0" borderId="12" xfId="0" applyFont="1" applyBorder="1" applyAlignment="1">
      <alignment horizontal="left" vertical="center" wrapText="1"/>
    </xf>
    <xf numFmtId="0" fontId="14" fillId="0" borderId="112" xfId="0" applyFont="1" applyBorder="1" applyAlignment="1">
      <alignment horizontal="left" vertical="center" wrapText="1"/>
    </xf>
    <xf numFmtId="0" fontId="19" fillId="0" borderId="112" xfId="0" applyFont="1" applyBorder="1" applyAlignment="1">
      <alignment horizontal="left" vertical="center" wrapText="1"/>
    </xf>
    <xf numFmtId="0" fontId="14" fillId="0" borderId="1" xfId="0" applyFont="1" applyBorder="1" applyAlignment="1">
      <alignment horizontal="left" vertical="center" wrapText="1"/>
    </xf>
    <xf numFmtId="0" fontId="14" fillId="0" borderId="113" xfId="0" applyFont="1" applyBorder="1" applyAlignment="1">
      <alignment horizontal="left" vertical="center" wrapText="1"/>
    </xf>
    <xf numFmtId="0" fontId="14" fillId="0" borderId="115" xfId="0" applyFont="1" applyBorder="1" applyAlignment="1">
      <alignment horizontal="left" vertical="center" wrapText="1"/>
    </xf>
    <xf numFmtId="0" fontId="14" fillId="0" borderId="116" xfId="0" applyFont="1" applyBorder="1" applyAlignment="1">
      <alignment horizontal="left" vertical="center" wrapText="1"/>
    </xf>
    <xf numFmtId="0" fontId="19" fillId="0" borderId="95" xfId="0" applyFont="1" applyBorder="1" applyAlignment="1">
      <alignment horizontal="left" vertical="center" wrapText="1"/>
    </xf>
    <xf numFmtId="0" fontId="26" fillId="0" borderId="6" xfId="0" applyFont="1" applyBorder="1" applyAlignment="1">
      <alignment vertical="center"/>
    </xf>
    <xf numFmtId="0" fontId="26" fillId="0" borderId="6" xfId="0" applyFont="1" applyBorder="1" applyAlignment="1">
      <alignment horizontal="center" vertical="center"/>
    </xf>
    <xf numFmtId="0" fontId="19" fillId="0" borderId="0" xfId="0" applyFont="1" applyAlignment="1">
      <alignment horizontal="center" vertical="center" wrapText="1"/>
    </xf>
    <xf numFmtId="0" fontId="19" fillId="0" borderId="117" xfId="0" applyFont="1" applyBorder="1" applyAlignment="1">
      <alignment horizontal="center" vertical="center" wrapText="1"/>
    </xf>
    <xf numFmtId="0" fontId="14" fillId="0" borderId="9" xfId="0" applyFont="1" applyBorder="1" applyAlignment="1">
      <alignment horizontal="center" vertical="center" wrapText="1"/>
    </xf>
    <xf numFmtId="0" fontId="34" fillId="0" borderId="23" xfId="0" applyFont="1" applyBorder="1" applyAlignment="1">
      <alignment horizontal="center" vertical="center" wrapText="1"/>
    </xf>
    <xf numFmtId="0" fontId="34" fillId="6" borderId="23" xfId="0" applyFont="1" applyFill="1" applyBorder="1" applyAlignment="1">
      <alignment horizontal="center" vertical="center" wrapText="1"/>
    </xf>
    <xf numFmtId="164" fontId="36" fillId="0" borderId="0" xfId="0" applyNumberFormat="1" applyFont="1" applyAlignment="1">
      <alignment horizontal="center" vertical="center" wrapText="1"/>
    </xf>
    <xf numFmtId="1" fontId="36" fillId="0" borderId="0" xfId="0" applyNumberFormat="1" applyFont="1" applyAlignment="1">
      <alignment horizontal="center" vertical="center" wrapText="1"/>
    </xf>
    <xf numFmtId="0" fontId="28" fillId="0" borderId="118" xfId="0" applyFont="1" applyBorder="1" applyAlignment="1">
      <alignment horizontal="center"/>
    </xf>
    <xf numFmtId="0" fontId="28" fillId="0" borderId="119" xfId="0" applyFont="1" applyBorder="1" applyAlignment="1">
      <alignment horizontal="center"/>
    </xf>
    <xf numFmtId="0" fontId="28" fillId="0" borderId="120" xfId="0" applyFont="1" applyBorder="1" applyAlignment="1">
      <alignment horizontal="center"/>
    </xf>
    <xf numFmtId="0" fontId="27" fillId="0" borderId="96" xfId="0" applyFont="1" applyBorder="1" applyAlignment="1">
      <alignment horizontal="center"/>
    </xf>
    <xf numFmtId="0" fontId="27" fillId="0" borderId="42" xfId="0" applyFont="1" applyBorder="1" applyAlignment="1">
      <alignment horizontal="center"/>
    </xf>
    <xf numFmtId="0" fontId="28" fillId="0" borderId="121" xfId="0" applyFont="1" applyBorder="1" applyAlignment="1">
      <alignment horizontal="center"/>
    </xf>
    <xf numFmtId="0" fontId="21" fillId="0" borderId="0" xfId="0" applyFont="1" applyAlignment="1">
      <alignment horizontal="left" vertical="center" wrapText="1"/>
    </xf>
    <xf numFmtId="0" fontId="19" fillId="0" borderId="10" xfId="0" applyFont="1" applyBorder="1" applyAlignment="1">
      <alignment horizontal="left" vertical="center" wrapText="1"/>
    </xf>
    <xf numFmtId="0" fontId="19" fillId="0" borderId="66" xfId="0" applyFont="1" applyBorder="1" applyAlignment="1">
      <alignment horizontal="left" vertical="center" wrapText="1"/>
    </xf>
    <xf numFmtId="0" fontId="19" fillId="0" borderId="115" xfId="0" applyFont="1" applyBorder="1" applyAlignment="1">
      <alignment horizontal="left" vertical="center" wrapText="1"/>
    </xf>
    <xf numFmtId="0" fontId="19" fillId="0" borderId="116" xfId="0" applyFont="1" applyBorder="1" applyAlignment="1">
      <alignment horizontal="left" vertical="center" wrapText="1"/>
    </xf>
    <xf numFmtId="0" fontId="19" fillId="0" borderId="113" xfId="0" applyFont="1" applyBorder="1" applyAlignment="1">
      <alignment horizontal="left" vertical="center" wrapText="1"/>
    </xf>
    <xf numFmtId="0" fontId="19" fillId="0" borderId="114" xfId="0" applyFont="1" applyBorder="1" applyAlignment="1">
      <alignment horizontal="left" vertical="center" wrapText="1"/>
    </xf>
    <xf numFmtId="0" fontId="19" fillId="0" borderId="0" xfId="0" applyFont="1" applyAlignment="1">
      <alignment horizontal="left" vertical="center"/>
    </xf>
    <xf numFmtId="0" fontId="19" fillId="0" borderId="1" xfId="0" applyFont="1" applyBorder="1" applyAlignment="1">
      <alignment horizontal="left" vertical="center"/>
    </xf>
    <xf numFmtId="0" fontId="19" fillId="0" borderId="81" xfId="0" applyFont="1" applyBorder="1" applyAlignment="1">
      <alignment horizontal="center" vertical="center" wrapText="1"/>
    </xf>
    <xf numFmtId="0" fontId="13" fillId="0" borderId="122" xfId="0" applyFont="1" applyBorder="1" applyAlignment="1">
      <alignment horizontal="left" vertical="center"/>
    </xf>
    <xf numFmtId="0" fontId="13" fillId="0" borderId="123" xfId="0" applyFont="1" applyBorder="1" applyAlignment="1">
      <alignment horizontal="left" vertical="center"/>
    </xf>
    <xf numFmtId="0" fontId="39" fillId="0" borderId="114" xfId="0" applyFont="1" applyBorder="1" applyAlignment="1">
      <alignment horizontal="left" vertical="center" wrapText="1"/>
    </xf>
    <xf numFmtId="0" fontId="39" fillId="0" borderId="66" xfId="0" applyFont="1" applyBorder="1" applyAlignment="1">
      <alignment horizontal="left" vertical="center" wrapText="1"/>
    </xf>
    <xf numFmtId="0" fontId="13" fillId="0" borderId="124" xfId="0" applyFont="1" applyBorder="1" applyAlignment="1">
      <alignment horizontal="left" vertical="center" wrapText="1"/>
    </xf>
    <xf numFmtId="0" fontId="13" fillId="0" borderId="47" xfId="0" applyFont="1" applyBorder="1" applyAlignment="1">
      <alignment horizontal="left" vertical="center" wrapText="1"/>
    </xf>
    <xf numFmtId="0" fontId="3" fillId="4" borderId="38" xfId="1" applyFill="1" applyBorder="1" applyAlignment="1">
      <alignment horizontal="center" vertical="center" wrapText="1"/>
    </xf>
    <xf numFmtId="0" fontId="3" fillId="4" borderId="39" xfId="1" applyFill="1" applyBorder="1" applyAlignment="1">
      <alignment horizontal="center" vertical="center" wrapText="1"/>
    </xf>
    <xf numFmtId="0" fontId="3" fillId="4" borderId="40" xfId="1" applyFill="1" applyBorder="1" applyAlignment="1">
      <alignment horizontal="center" vertical="center" wrapText="1"/>
    </xf>
    <xf numFmtId="0" fontId="11" fillId="3" borderId="44" xfId="0" applyFont="1" applyFill="1" applyBorder="1" applyAlignment="1">
      <alignment horizontal="center" vertical="center"/>
    </xf>
    <xf numFmtId="0" fontId="14" fillId="0" borderId="31" xfId="0" applyFont="1" applyBorder="1" applyAlignment="1">
      <alignment horizontal="left" vertical="center"/>
    </xf>
    <xf numFmtId="0" fontId="14" fillId="0" borderId="52" xfId="0" applyFont="1" applyBorder="1" applyAlignment="1">
      <alignment horizontal="left" vertical="center"/>
    </xf>
    <xf numFmtId="0" fontId="0" fillId="0" borderId="0" xfId="0" applyAlignment="1">
      <alignment horizontal="center" wrapText="1"/>
    </xf>
    <xf numFmtId="0" fontId="4"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9"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0" xfId="0" applyFont="1" applyBorder="1" applyAlignment="1">
      <alignment horizontal="center" vertical="center" wrapText="1"/>
    </xf>
    <xf numFmtId="0" fontId="8" fillId="3" borderId="36"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9" fillId="4" borderId="35" xfId="0" applyFont="1" applyFill="1" applyBorder="1" applyAlignment="1">
      <alignment horizontal="center" vertical="center"/>
    </xf>
    <xf numFmtId="0" fontId="9" fillId="4" borderId="0" xfId="0" applyFont="1" applyFill="1" applyAlignment="1">
      <alignment horizontal="center" vertical="center"/>
    </xf>
    <xf numFmtId="0" fontId="9" fillId="4" borderId="34" xfId="0" applyFont="1" applyFill="1" applyBorder="1" applyAlignment="1">
      <alignment horizontal="center" vertical="center"/>
    </xf>
    <xf numFmtId="0" fontId="9" fillId="4" borderId="35" xfId="0" applyFont="1" applyFill="1" applyBorder="1" applyAlignment="1">
      <alignment horizontal="center" vertical="center" wrapText="1"/>
    </xf>
    <xf numFmtId="0" fontId="9" fillId="4" borderId="0" xfId="0" applyFont="1" applyFill="1" applyAlignment="1">
      <alignment horizontal="center" vertical="center" wrapText="1"/>
    </xf>
    <xf numFmtId="0" fontId="9" fillId="4" borderId="34" xfId="0" applyFont="1" applyFill="1" applyBorder="1" applyAlignment="1">
      <alignment horizontal="center" vertical="center" wrapText="1"/>
    </xf>
    <xf numFmtId="0" fontId="10" fillId="4" borderId="35" xfId="1" applyFont="1" applyFill="1" applyBorder="1" applyAlignment="1">
      <alignment horizontal="center" vertical="center" wrapText="1"/>
    </xf>
    <xf numFmtId="0" fontId="10" fillId="4" borderId="0" xfId="1" applyFont="1" applyFill="1" applyBorder="1" applyAlignment="1">
      <alignment horizontal="center" vertical="center" wrapText="1"/>
    </xf>
    <xf numFmtId="0" fontId="10" fillId="4" borderId="34" xfId="1" applyFont="1" applyFill="1" applyBorder="1" applyAlignment="1">
      <alignment horizontal="center" vertical="center" wrapText="1"/>
    </xf>
    <xf numFmtId="1" fontId="26" fillId="4" borderId="5" xfId="0" applyNumberFormat="1" applyFont="1" applyFill="1" applyBorder="1" applyAlignment="1">
      <alignment horizontal="center" vertical="center" wrapText="1"/>
    </xf>
    <xf numFmtId="1" fontId="26" fillId="4" borderId="7"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26" fillId="4" borderId="5"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19" fillId="0" borderId="82" xfId="0" applyFont="1" applyBorder="1" applyAlignment="1">
      <alignment horizontal="center" vertical="center" wrapText="1"/>
    </xf>
    <xf numFmtId="0" fontId="19" fillId="0" borderId="83" xfId="0" applyFont="1" applyBorder="1" applyAlignment="1">
      <alignment horizontal="center" vertical="center" wrapText="1"/>
    </xf>
    <xf numFmtId="1" fontId="26" fillId="4" borderId="6" xfId="0" applyNumberFormat="1" applyFont="1" applyFill="1" applyBorder="1" applyAlignment="1">
      <alignment horizontal="center" vertical="center" wrapText="1"/>
    </xf>
    <xf numFmtId="0" fontId="24" fillId="2" borderId="70" xfId="0" applyFont="1" applyFill="1" applyBorder="1" applyAlignment="1">
      <alignment horizontal="center" vertical="center" textRotation="90" wrapText="1"/>
    </xf>
    <xf numFmtId="0" fontId="24" fillId="2" borderId="71" xfId="0" applyFont="1" applyFill="1" applyBorder="1" applyAlignment="1">
      <alignment horizontal="center" vertical="center" textRotation="90" wrapText="1"/>
    </xf>
    <xf numFmtId="0" fontId="24" fillId="2" borderId="72" xfId="0" applyFont="1" applyFill="1" applyBorder="1" applyAlignment="1">
      <alignment horizontal="center" vertical="center" textRotation="90" wrapText="1"/>
    </xf>
    <xf numFmtId="0" fontId="19" fillId="0" borderId="64" xfId="0" applyFont="1" applyBorder="1" applyAlignment="1">
      <alignment horizontal="left" vertical="center" wrapText="1"/>
    </xf>
    <xf numFmtId="0" fontId="19" fillId="0" borderId="65" xfId="0" applyFont="1" applyBorder="1" applyAlignment="1">
      <alignment horizontal="left" vertical="center" wrapText="1"/>
    </xf>
    <xf numFmtId="0" fontId="19" fillId="0" borderId="5" xfId="0" applyFont="1" applyBorder="1" applyAlignment="1">
      <alignment horizontal="left" vertical="center" wrapText="1"/>
    </xf>
    <xf numFmtId="0" fontId="19" fillId="0" borderId="7" xfId="0" applyFont="1" applyBorder="1" applyAlignment="1">
      <alignment horizontal="left" vertical="center" wrapText="1"/>
    </xf>
    <xf numFmtId="0" fontId="24" fillId="2" borderId="68" xfId="0" applyFont="1" applyFill="1" applyBorder="1" applyAlignment="1">
      <alignment horizontal="center" vertical="center" textRotation="90" wrapText="1"/>
    </xf>
    <xf numFmtId="0" fontId="24" fillId="2" borderId="69" xfId="0" applyFont="1" applyFill="1" applyBorder="1" applyAlignment="1">
      <alignment horizontal="center" vertical="center" textRotation="90" wrapText="1"/>
    </xf>
    <xf numFmtId="0" fontId="21" fillId="3" borderId="56" xfId="0" applyFont="1" applyFill="1" applyBorder="1" applyAlignment="1">
      <alignment horizontal="center" vertical="center" wrapText="1"/>
    </xf>
    <xf numFmtId="0" fontId="21" fillId="3" borderId="57" xfId="0" applyFont="1" applyFill="1" applyBorder="1" applyAlignment="1">
      <alignment horizontal="center" vertical="center" wrapText="1"/>
    </xf>
    <xf numFmtId="0" fontId="21" fillId="3" borderId="58" xfId="0" applyFont="1" applyFill="1" applyBorder="1" applyAlignment="1">
      <alignment horizontal="center" vertical="center" wrapText="1"/>
    </xf>
    <xf numFmtId="0" fontId="19" fillId="3" borderId="59" xfId="0" applyFont="1" applyFill="1" applyBorder="1" applyAlignment="1" applyProtection="1">
      <alignment horizontal="center" vertical="center" wrapText="1"/>
      <protection locked="0"/>
    </xf>
    <xf numFmtId="0" fontId="19" fillId="3" borderId="60" xfId="0" applyFont="1" applyFill="1" applyBorder="1" applyAlignment="1" applyProtection="1">
      <alignment horizontal="center" vertical="center" wrapText="1"/>
      <protection locked="0"/>
    </xf>
    <xf numFmtId="0" fontId="19" fillId="3" borderId="61" xfId="0" applyFont="1" applyFill="1" applyBorder="1" applyAlignment="1" applyProtection="1">
      <alignment horizontal="center" vertical="center" wrapText="1"/>
      <protection locked="0"/>
    </xf>
    <xf numFmtId="0" fontId="19" fillId="4" borderId="8" xfId="0" applyFont="1" applyFill="1" applyBorder="1" applyAlignment="1">
      <alignment horizontal="center" vertical="center" wrapText="1"/>
    </xf>
    <xf numFmtId="0" fontId="19" fillId="4" borderId="62"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4" borderId="19"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6" fillId="4" borderId="20" xfId="0" applyFont="1" applyFill="1" applyBorder="1" applyAlignment="1">
      <alignment horizontal="center" vertical="center" wrapText="1"/>
    </xf>
    <xf numFmtId="1" fontId="26" fillId="4" borderId="68" xfId="0" applyNumberFormat="1" applyFont="1" applyFill="1" applyBorder="1" applyAlignment="1">
      <alignment horizontal="center" vertical="center" wrapText="1"/>
    </xf>
    <xf numFmtId="1" fontId="26" fillId="4" borderId="69" xfId="0" applyNumberFormat="1" applyFont="1" applyFill="1" applyBorder="1" applyAlignment="1">
      <alignment horizontal="center" vertical="center" wrapText="1"/>
    </xf>
    <xf numFmtId="0" fontId="35" fillId="0" borderId="0" xfId="0" applyFont="1" applyAlignment="1">
      <alignment horizontal="center" vertical="center" wrapText="1"/>
    </xf>
    <xf numFmtId="0" fontId="33" fillId="0" borderId="23" xfId="0" applyFont="1" applyBorder="1" applyAlignment="1">
      <alignment horizontal="center" vertical="center" wrapText="1"/>
    </xf>
  </cellXfs>
  <cellStyles count="2">
    <cellStyle name="Hyperlink" xfId="1" builtinId="8"/>
    <cellStyle name="Normal" xfId="0" builtinId="0"/>
  </cellStyles>
  <dxfs count="134">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12326E"/>
      <color rgb="FFF089B1"/>
      <color rgb="FF6AB651"/>
      <color rgb="FFA5DAEC"/>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7593</xdr:colOff>
      <xdr:row>18</xdr:row>
      <xdr:rowOff>266094</xdr:rowOff>
    </xdr:from>
    <xdr:to>
      <xdr:col>1</xdr:col>
      <xdr:colOff>582083</xdr:colOff>
      <xdr:row>19</xdr:row>
      <xdr:rowOff>693272</xdr:rowOff>
    </xdr:to>
    <xdr:pic>
      <xdr:nvPicPr>
        <xdr:cNvPr id="3" name="Picture 2">
          <a:extLst>
            <a:ext uri="{FF2B5EF4-FFF2-40B4-BE49-F238E27FC236}">
              <a16:creationId xmlns:a16="http://schemas.microsoft.com/office/drawing/2014/main" id="{5C5C2C35-81E4-408D-9189-743248A558F6}"/>
            </a:ext>
          </a:extLst>
        </xdr:cNvPr>
        <xdr:cNvPicPr>
          <a:picLocks noChangeAspect="1"/>
        </xdr:cNvPicPr>
      </xdr:nvPicPr>
      <xdr:blipFill>
        <a:blip xmlns:r="http://schemas.openxmlformats.org/officeDocument/2006/relationships" r:embed="rId1"/>
        <a:stretch>
          <a:fillRect/>
        </a:stretch>
      </xdr:blipFill>
      <xdr:spPr>
        <a:xfrm>
          <a:off x="617193" y="7733694"/>
          <a:ext cx="568140" cy="72986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D49E7-D2C1-4041-A497-4F8D776F168B}">
  <sheetPr>
    <tabColor rgb="FFA5DAEC"/>
    <pageSetUpPr fitToPage="1"/>
  </sheetPr>
  <dimension ref="A1:Z35"/>
  <sheetViews>
    <sheetView showGridLines="0" tabSelected="1" zoomScale="70" zoomScaleNormal="70" workbookViewId="0">
      <selection activeCell="J12" sqref="J12"/>
    </sheetView>
  </sheetViews>
  <sheetFormatPr defaultRowHeight="15" thickBottom="1"/>
  <cols>
    <col min="1" max="1" width="8.85546875" style="3"/>
    <col min="2" max="2" width="60.42578125" style="8" customWidth="1"/>
    <col min="3" max="3" width="60.5703125" style="9" customWidth="1"/>
    <col min="4" max="4" width="63.140625" style="10" customWidth="1"/>
    <col min="5" max="5" width="76.42578125" style="1" customWidth="1"/>
    <col min="6" max="26" width="8.85546875" style="1"/>
  </cols>
  <sheetData>
    <row r="1" spans="1:6" ht="136.35" customHeight="1" thickBot="1">
      <c r="A1" s="286"/>
      <c r="B1" s="287" t="e" vm="1">
        <v>#VALUE!</v>
      </c>
      <c r="C1" s="287"/>
      <c r="D1" s="287"/>
      <c r="E1" s="287"/>
      <c r="F1" s="2"/>
    </row>
    <row r="2" spans="1:6" ht="50.45" thickBot="1">
      <c r="A2" s="286"/>
      <c r="B2" s="288" t="s">
        <v>0</v>
      </c>
      <c r="C2" s="289"/>
      <c r="D2" s="289"/>
      <c r="E2" s="290"/>
      <c r="F2" s="2"/>
    </row>
    <row r="3" spans="1:6" ht="27.95" thickBot="1">
      <c r="A3" s="286"/>
      <c r="B3" s="291" t="s">
        <v>1</v>
      </c>
      <c r="C3" s="292"/>
      <c r="D3" s="292"/>
      <c r="E3" s="293"/>
      <c r="F3" s="2"/>
    </row>
    <row r="4" spans="1:6" ht="27.95" thickBot="1">
      <c r="A4" s="286"/>
      <c r="B4" s="294" t="s">
        <v>2</v>
      </c>
      <c r="C4" s="295"/>
      <c r="D4" s="295"/>
      <c r="E4" s="296"/>
      <c r="F4" s="2"/>
    </row>
    <row r="5" spans="1:6" thickBot="1">
      <c r="A5" s="286"/>
      <c r="B5" s="5"/>
      <c r="C5" s="6"/>
      <c r="D5" s="7"/>
      <c r="E5" s="11"/>
    </row>
    <row r="6" spans="1:6" ht="38.450000000000003" thickBot="1">
      <c r="A6" s="4"/>
      <c r="B6" s="297" t="s">
        <v>3</v>
      </c>
      <c r="C6" s="298"/>
      <c r="D6" s="298"/>
      <c r="E6" s="299"/>
      <c r="F6" s="2"/>
    </row>
    <row r="7" spans="1:6" ht="23.45" thickBot="1">
      <c r="A7" s="4"/>
      <c r="B7" s="300" t="s">
        <v>4</v>
      </c>
      <c r="C7" s="301"/>
      <c r="D7" s="301"/>
      <c r="E7" s="302"/>
      <c r="F7" s="2"/>
    </row>
    <row r="8" spans="1:6" ht="23.45" thickBot="1">
      <c r="A8" s="4"/>
      <c r="B8" s="303" t="s">
        <v>5</v>
      </c>
      <c r="C8" s="304"/>
      <c r="D8" s="304"/>
      <c r="E8" s="305"/>
      <c r="F8" s="2"/>
    </row>
    <row r="9" spans="1:6" ht="23.45" thickBot="1">
      <c r="A9" s="4"/>
      <c r="B9" s="303" t="s">
        <v>6</v>
      </c>
      <c r="C9" s="304"/>
      <c r="D9" s="304"/>
      <c r="E9" s="305"/>
      <c r="F9" s="2"/>
    </row>
    <row r="10" spans="1:6" ht="23.45" thickBot="1">
      <c r="A10" s="4"/>
      <c r="B10" s="306" t="s">
        <v>7</v>
      </c>
      <c r="C10" s="307"/>
      <c r="D10" s="307"/>
      <c r="E10" s="308"/>
      <c r="F10" s="2"/>
    </row>
    <row r="11" spans="1:6" thickBot="1">
      <c r="A11" s="4"/>
      <c r="B11" s="280" t="s">
        <v>8</v>
      </c>
      <c r="C11" s="281"/>
      <c r="D11" s="281"/>
      <c r="E11" s="282"/>
      <c r="F11" s="2"/>
    </row>
    <row r="12" spans="1:6" s="1" customFormat="1" thickBot="1">
      <c r="A12" s="3"/>
      <c r="B12" s="12"/>
      <c r="C12" s="12"/>
      <c r="D12" s="12"/>
      <c r="E12" s="12"/>
    </row>
    <row r="13" spans="1:6" s="1" customFormat="1" ht="38.450000000000003" thickBot="1">
      <c r="A13"/>
      <c r="B13" s="283" t="s">
        <v>9</v>
      </c>
      <c r="C13" s="283"/>
      <c r="D13" s="283"/>
      <c r="E13" s="283"/>
      <c r="F13" s="2"/>
    </row>
    <row r="14" spans="1:6" s="1" customFormat="1" ht="27.95" thickBot="1">
      <c r="A14" s="13"/>
      <c r="B14" s="14" t="s">
        <v>10</v>
      </c>
      <c r="C14" s="15" t="s">
        <v>11</v>
      </c>
      <c r="D14" s="15" t="s">
        <v>12</v>
      </c>
      <c r="E14" s="16" t="s">
        <v>13</v>
      </c>
      <c r="F14" s="2"/>
    </row>
    <row r="15" spans="1:6" s="1" customFormat="1" ht="46.5" thickBot="1">
      <c r="A15" s="13" t="s">
        <v>14</v>
      </c>
      <c r="B15" s="17" t="s">
        <v>15</v>
      </c>
      <c r="C15" s="18" t="s">
        <v>16</v>
      </c>
      <c r="D15" s="18" t="s">
        <v>17</v>
      </c>
      <c r="E15" s="19" t="s">
        <v>18</v>
      </c>
      <c r="F15" s="2"/>
    </row>
    <row r="16" spans="1:6" s="1" customFormat="1" ht="23.45" thickBot="1">
      <c r="A16"/>
      <c r="B16" s="17" t="s">
        <v>19</v>
      </c>
      <c r="C16" s="18" t="s">
        <v>16</v>
      </c>
      <c r="D16" s="18" t="s">
        <v>20</v>
      </c>
      <c r="E16" s="20"/>
      <c r="F16" s="2"/>
    </row>
    <row r="17" spans="1:26" s="1" customFormat="1" ht="115.5" thickBot="1">
      <c r="A17"/>
      <c r="B17" s="274" t="s">
        <v>21</v>
      </c>
      <c r="C17" s="279" t="s">
        <v>22</v>
      </c>
      <c r="D17" s="275" t="s">
        <v>23</v>
      </c>
      <c r="E17" s="278" t="s">
        <v>24</v>
      </c>
      <c r="F17" s="2"/>
    </row>
    <row r="18" spans="1:26" s="1" customFormat="1" ht="23.45" thickBot="1">
      <c r="A18"/>
      <c r="B18" s="21"/>
      <c r="C18" s="22"/>
      <c r="D18" s="22"/>
      <c r="E18" s="23"/>
      <c r="F18" s="2"/>
    </row>
    <row r="19" spans="1:26" s="1" customFormat="1" ht="23.45" thickBot="1">
      <c r="A19"/>
      <c r="B19" s="24"/>
      <c r="C19" s="24"/>
      <c r="D19" s="24"/>
      <c r="E19" s="24"/>
      <c r="F19" s="2"/>
    </row>
    <row r="20" spans="1:26" s="1" customFormat="1" ht="59.45" customHeight="1" thickBot="1">
      <c r="A20"/>
      <c r="B20" s="284" t="s">
        <v>25</v>
      </c>
      <c r="C20" s="285"/>
      <c r="D20" s="25"/>
      <c r="E20" s="25"/>
    </row>
    <row r="21" spans="1:26" s="1" customFormat="1" ht="21.95" thickBot="1">
      <c r="B21" s="26" t="s">
        <v>26</v>
      </c>
    </row>
    <row r="22" spans="1:26" s="1" customFormat="1" ht="21.95" thickBot="1">
      <c r="B22" s="27" t="s">
        <v>27</v>
      </c>
    </row>
    <row r="23" spans="1:26" s="1" customFormat="1" ht="21.95" thickBot="1">
      <c r="B23" s="27" t="s">
        <v>28</v>
      </c>
    </row>
    <row r="24" spans="1:26" s="1" customFormat="1" thickBot="1">
      <c r="C24" s="3"/>
      <c r="D24" s="3"/>
    </row>
    <row r="25" spans="1:26" s="3" customFormat="1" thickBot="1">
      <c r="D25" s="10"/>
      <c r="E25" s="1"/>
      <c r="F25" s="1"/>
      <c r="G25" s="1"/>
      <c r="H25" s="1"/>
      <c r="I25" s="1"/>
      <c r="J25" s="1"/>
      <c r="K25" s="1"/>
      <c r="L25" s="1"/>
      <c r="M25" s="1"/>
      <c r="N25" s="1"/>
      <c r="O25" s="1"/>
      <c r="P25" s="1"/>
      <c r="Q25" s="1"/>
      <c r="R25" s="1"/>
      <c r="S25" s="1"/>
      <c r="T25" s="1"/>
      <c r="U25" s="1"/>
      <c r="V25" s="1"/>
      <c r="W25" s="1"/>
      <c r="X25" s="1"/>
      <c r="Y25" s="1"/>
      <c r="Z25" s="1"/>
    </row>
    <row r="26" spans="1:26" s="3" customFormat="1" ht="20.45" thickBot="1">
      <c r="B26" s="28"/>
      <c r="C26" s="9"/>
      <c r="D26" s="10"/>
      <c r="E26" s="1"/>
      <c r="F26" s="1"/>
      <c r="G26" s="1"/>
      <c r="H26" s="1"/>
      <c r="I26" s="1"/>
      <c r="J26" s="1"/>
      <c r="K26" s="1"/>
      <c r="L26" s="1"/>
      <c r="M26" s="1"/>
      <c r="N26" s="1"/>
      <c r="O26" s="1"/>
      <c r="P26" s="1"/>
      <c r="Q26" s="1"/>
      <c r="R26" s="1"/>
      <c r="S26" s="1"/>
      <c r="T26" s="1"/>
      <c r="U26" s="1"/>
      <c r="V26" s="1"/>
      <c r="W26" s="1"/>
      <c r="X26" s="1"/>
      <c r="Y26" s="1"/>
      <c r="Z26" s="1"/>
    </row>
    <row r="27" spans="1:26" s="3" customFormat="1" ht="20.45" thickBot="1">
      <c r="B27" s="28"/>
      <c r="C27" s="9"/>
      <c r="D27" s="10"/>
      <c r="E27" s="1"/>
      <c r="F27" s="1"/>
      <c r="G27" s="1"/>
      <c r="H27" s="1"/>
      <c r="I27" s="1"/>
      <c r="J27" s="1"/>
      <c r="K27" s="1"/>
      <c r="L27" s="1"/>
      <c r="M27" s="1"/>
      <c r="N27" s="1"/>
      <c r="O27" s="1"/>
      <c r="P27" s="1"/>
      <c r="Q27" s="1"/>
      <c r="R27" s="1"/>
      <c r="S27" s="1"/>
      <c r="T27" s="1"/>
      <c r="U27" s="1"/>
      <c r="V27" s="1"/>
      <c r="W27" s="1"/>
      <c r="X27" s="1"/>
      <c r="Y27" s="1"/>
      <c r="Z27" s="1"/>
    </row>
    <row r="28" spans="1:26" s="3" customFormat="1" ht="20.45" thickBot="1">
      <c r="B28" s="29"/>
      <c r="C28" s="9"/>
      <c r="D28" s="10"/>
      <c r="E28" s="1"/>
      <c r="F28" s="1"/>
      <c r="G28" s="1"/>
      <c r="H28" s="1"/>
      <c r="I28" s="1"/>
      <c r="J28" s="1"/>
      <c r="K28" s="1"/>
      <c r="L28" s="1"/>
      <c r="M28" s="1"/>
      <c r="N28" s="1"/>
      <c r="O28" s="1"/>
      <c r="P28" s="1"/>
      <c r="Q28" s="1"/>
      <c r="R28" s="1"/>
      <c r="S28" s="1"/>
      <c r="T28" s="1"/>
      <c r="U28" s="1"/>
      <c r="V28" s="1"/>
      <c r="W28" s="1"/>
      <c r="X28" s="1"/>
      <c r="Y28" s="1"/>
      <c r="Z28" s="1"/>
    </row>
    <row r="29" spans="1:26" s="3" customFormat="1" ht="20.45" thickBot="1">
      <c r="B29" s="28"/>
      <c r="C29" s="9"/>
      <c r="D29" s="10"/>
      <c r="E29" s="1"/>
      <c r="F29" s="1"/>
      <c r="G29" s="1"/>
      <c r="H29" s="1"/>
      <c r="I29" s="1"/>
      <c r="J29" s="1"/>
      <c r="K29" s="1"/>
      <c r="L29" s="1"/>
      <c r="M29" s="1"/>
      <c r="N29" s="1"/>
      <c r="O29" s="1"/>
      <c r="P29" s="1"/>
      <c r="Q29" s="1"/>
      <c r="R29" s="1"/>
      <c r="S29" s="1"/>
      <c r="T29" s="1"/>
      <c r="U29" s="1"/>
      <c r="V29" s="1"/>
      <c r="W29" s="1"/>
      <c r="X29" s="1"/>
      <c r="Y29" s="1"/>
      <c r="Z29" s="1"/>
    </row>
    <row r="30" spans="1:26" s="3" customFormat="1" ht="20.45" thickBot="1">
      <c r="B30" s="29"/>
      <c r="C30" s="9"/>
      <c r="D30" s="10"/>
      <c r="E30" s="1"/>
      <c r="F30" s="1"/>
      <c r="G30" s="1"/>
      <c r="H30" s="1"/>
      <c r="I30" s="1"/>
      <c r="J30" s="1"/>
      <c r="K30" s="1"/>
      <c r="L30" s="1"/>
      <c r="M30" s="1"/>
      <c r="N30" s="1"/>
      <c r="O30" s="1"/>
      <c r="P30" s="1"/>
      <c r="Q30" s="1"/>
      <c r="R30" s="1"/>
      <c r="S30" s="1"/>
      <c r="T30" s="1"/>
      <c r="U30" s="1"/>
      <c r="V30" s="1"/>
      <c r="W30" s="1"/>
      <c r="X30" s="1"/>
      <c r="Y30" s="1"/>
      <c r="Z30" s="1"/>
    </row>
    <row r="31" spans="1:26" ht="21.95" thickBot="1">
      <c r="B31" s="30"/>
    </row>
    <row r="32" spans="1:26" s="3" customFormat="1" ht="20.45" thickBot="1">
      <c r="B32" s="31"/>
      <c r="C32" s="9"/>
      <c r="D32" s="10"/>
      <c r="E32" s="1"/>
      <c r="F32" s="1"/>
      <c r="G32" s="1"/>
      <c r="H32" s="1"/>
      <c r="I32" s="1"/>
      <c r="J32" s="1"/>
      <c r="K32" s="1"/>
      <c r="L32" s="1"/>
      <c r="M32" s="1"/>
      <c r="N32" s="1"/>
      <c r="O32" s="1"/>
      <c r="P32" s="1"/>
      <c r="Q32" s="1"/>
      <c r="R32" s="1"/>
      <c r="S32" s="1"/>
      <c r="T32" s="1"/>
      <c r="U32" s="1"/>
      <c r="V32" s="1"/>
      <c r="W32" s="1"/>
      <c r="X32" s="1"/>
      <c r="Y32" s="1"/>
      <c r="Z32" s="1"/>
    </row>
    <row r="33" spans="2:26" s="3" customFormat="1" ht="21.95" thickBot="1">
      <c r="B33" s="32"/>
      <c r="C33" s="9"/>
      <c r="D33" s="10"/>
      <c r="E33" s="1"/>
      <c r="F33" s="1"/>
      <c r="G33" s="1"/>
      <c r="H33" s="1"/>
      <c r="I33" s="1"/>
      <c r="J33" s="1"/>
      <c r="K33" s="1"/>
      <c r="L33" s="1"/>
      <c r="M33" s="1"/>
      <c r="N33" s="1"/>
      <c r="O33" s="1"/>
      <c r="P33" s="1"/>
      <c r="Q33" s="1"/>
      <c r="R33" s="1"/>
      <c r="S33" s="1"/>
      <c r="T33" s="1"/>
      <c r="U33" s="1"/>
      <c r="V33" s="1"/>
      <c r="W33" s="1"/>
      <c r="X33" s="1"/>
      <c r="Y33" s="1"/>
      <c r="Z33" s="1"/>
    </row>
    <row r="34" spans="2:26" s="3" customFormat="1" ht="15.95" thickBot="1">
      <c r="B34" s="33"/>
      <c r="C34" s="9"/>
      <c r="D34" s="10"/>
      <c r="E34" s="1"/>
      <c r="F34" s="1"/>
      <c r="G34" s="1"/>
      <c r="H34" s="1"/>
      <c r="I34" s="1"/>
      <c r="J34" s="1"/>
      <c r="K34" s="1"/>
      <c r="L34" s="1"/>
      <c r="M34" s="1"/>
      <c r="N34" s="1"/>
      <c r="O34" s="1"/>
      <c r="P34" s="1"/>
      <c r="Q34" s="1"/>
      <c r="R34" s="1"/>
      <c r="S34" s="1"/>
      <c r="T34" s="1"/>
      <c r="U34" s="1"/>
      <c r="V34" s="1"/>
      <c r="W34" s="1"/>
      <c r="X34" s="1"/>
      <c r="Y34" s="1"/>
      <c r="Z34" s="1"/>
    </row>
    <row r="35" spans="2:26" s="3" customFormat="1" ht="15.95" thickBot="1">
      <c r="B35" s="33"/>
      <c r="C35" s="9"/>
      <c r="D35" s="10"/>
      <c r="E35" s="1"/>
      <c r="F35" s="1"/>
      <c r="G35" s="1"/>
      <c r="H35" s="1"/>
      <c r="I35" s="1"/>
      <c r="J35" s="1"/>
      <c r="K35" s="1"/>
      <c r="L35" s="1"/>
      <c r="M35" s="1"/>
      <c r="N35" s="1"/>
      <c r="O35" s="1"/>
      <c r="P35" s="1"/>
      <c r="Q35" s="1"/>
      <c r="R35" s="1"/>
      <c r="S35" s="1"/>
      <c r="T35" s="1"/>
      <c r="U35" s="1"/>
      <c r="V35" s="1"/>
      <c r="W35" s="1"/>
      <c r="X35" s="1"/>
      <c r="Y35" s="1"/>
      <c r="Z35" s="1"/>
    </row>
  </sheetData>
  <mergeCells count="13">
    <mergeCell ref="B11:E11"/>
    <mergeCell ref="B13:E13"/>
    <mergeCell ref="B20:C20"/>
    <mergeCell ref="A1:A5"/>
    <mergeCell ref="B1:E1"/>
    <mergeCell ref="B2:E2"/>
    <mergeCell ref="B3:E3"/>
    <mergeCell ref="B4:E4"/>
    <mergeCell ref="B6:E6"/>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5299DA42-299A-43A1-BC77-670C0FE5E1C4}"/>
    <hyperlink ref="B11:D11" r:id="rId2" display="Alternatively, please view our CIMPSA Partnership Guide; https://www.cimspa.co.uk/education-training/education-policy/guidance/partner-endorsement-support/" xr:uid="{24B54F2A-04B9-4E6D-88E6-7F08CE3ADF30}"/>
    <hyperlink ref="B11:E11" r:id="rId3" display="Alternatively, please view our CIMPSA Partner Endorsement Guide; https://cimspa.co.uk/education-training/endorsement/" xr:uid="{9E7CF1A0-2C16-4F43-B1EC-0C270832739C}"/>
  </hyperlinks>
  <pageMargins left="0.7" right="0.7" top="0.75" bottom="0.75" header="0.3" footer="0.3"/>
  <pageSetup paperSize="9" scale="43" fitToHeight="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646"/>
  <sheetViews>
    <sheetView showGridLines="0" zoomScale="70" zoomScaleNormal="70" workbookViewId="0">
      <pane ySplit="3" topLeftCell="A68" activePane="bottomLeft" state="frozen"/>
      <selection pane="bottomLeft" activeCell="C66" sqref="C66"/>
    </sheetView>
  </sheetViews>
  <sheetFormatPr defaultColWidth="8.5703125" defaultRowHeight="23.45" thickBottom="1"/>
  <cols>
    <col min="1" max="1" width="16.5703125" style="47" customWidth="1"/>
    <col min="2" max="2" width="14.140625" style="272" customWidth="1"/>
    <col min="3" max="3" width="48.5703125" style="129" customWidth="1"/>
    <col min="4" max="4" width="84.85546875" style="44" customWidth="1"/>
    <col min="5" max="5" width="50.5703125" style="101" customWidth="1"/>
    <col min="6" max="6" width="23.5703125" style="102" customWidth="1"/>
    <col min="7" max="7" width="42.5703125" style="102" customWidth="1"/>
    <col min="8" max="8" width="9.140625" style="102" hidden="1" customWidth="1"/>
    <col min="9" max="9" width="8.140625" style="64" customWidth="1"/>
    <col min="10" max="10" width="11.7109375" style="103" hidden="1" customWidth="1"/>
    <col min="11" max="11" width="12.28515625" style="51" hidden="1" customWidth="1"/>
    <col min="12" max="12" width="11.85546875" style="104" hidden="1" customWidth="1"/>
    <col min="13" max="13" width="9" style="64" hidden="1" customWidth="1"/>
    <col min="14" max="14" width="12.140625" style="64" hidden="1" customWidth="1"/>
    <col min="15" max="15" width="8.42578125" style="64" hidden="1" customWidth="1"/>
    <col min="16" max="16" width="11.85546875" style="107" hidden="1" customWidth="1"/>
    <col min="17" max="17" width="24.5703125" style="64" hidden="1" customWidth="1"/>
    <col min="18" max="18" width="15.140625" style="64" customWidth="1"/>
    <col min="19" max="21" width="8.5703125" style="64" bestFit="1" customWidth="1"/>
    <col min="22" max="16384" width="8.5703125" style="64"/>
  </cols>
  <sheetData>
    <row r="1" spans="1:17" s="37" customFormat="1" thickBot="1">
      <c r="A1" s="46"/>
      <c r="B1" s="264"/>
      <c r="C1" s="220"/>
      <c r="D1" s="220"/>
      <c r="E1" s="326" t="s">
        <v>29</v>
      </c>
      <c r="F1" s="327"/>
      <c r="G1" s="328"/>
      <c r="H1" s="38"/>
      <c r="I1" s="38"/>
      <c r="J1" s="39"/>
      <c r="K1" s="39"/>
      <c r="L1" s="108"/>
      <c r="O1" s="40"/>
    </row>
    <row r="2" spans="1:17" s="44" customFormat="1" ht="21.95" thickBot="1">
      <c r="A2" s="311" t="s">
        <v>30</v>
      </c>
      <c r="B2" s="311"/>
      <c r="C2" s="311"/>
      <c r="D2" s="311"/>
      <c r="E2" s="329" t="s">
        <v>31</v>
      </c>
      <c r="F2" s="330"/>
      <c r="G2" s="331"/>
      <c r="H2" s="53"/>
      <c r="I2" s="253"/>
      <c r="J2" s="332" t="s">
        <v>32</v>
      </c>
      <c r="K2" s="333"/>
      <c r="L2" s="333"/>
      <c r="M2" s="333"/>
      <c r="N2" s="334"/>
      <c r="O2" s="50"/>
      <c r="P2" s="52"/>
      <c r="Q2" s="36" t="s">
        <v>33</v>
      </c>
    </row>
    <row r="3" spans="1:17" s="44" customFormat="1" ht="52.35" customHeight="1" thickBot="1">
      <c r="A3" s="273" t="s">
        <v>34</v>
      </c>
      <c r="B3" s="314" t="s">
        <v>35</v>
      </c>
      <c r="C3" s="315"/>
      <c r="D3" s="273" t="s">
        <v>36</v>
      </c>
      <c r="E3" s="34" t="s">
        <v>37</v>
      </c>
      <c r="F3" s="34" t="s">
        <v>38</v>
      </c>
      <c r="G3" s="34" t="s">
        <v>39</v>
      </c>
      <c r="H3" s="34" t="s">
        <v>40</v>
      </c>
      <c r="I3" s="252"/>
      <c r="J3" s="41" t="s">
        <v>41</v>
      </c>
      <c r="K3" s="41" t="s">
        <v>42</v>
      </c>
      <c r="L3" s="45" t="s">
        <v>43</v>
      </c>
      <c r="M3" s="41" t="s">
        <v>44</v>
      </c>
      <c r="N3" s="42" t="s">
        <v>45</v>
      </c>
      <c r="O3" s="35" t="s">
        <v>46</v>
      </c>
      <c r="P3" s="43"/>
      <c r="Q3" s="36" t="s">
        <v>47</v>
      </c>
    </row>
    <row r="4" spans="1:17" s="44" customFormat="1" ht="21.75">
      <c r="A4" s="52"/>
      <c r="B4" s="221" t="s">
        <v>48</v>
      </c>
      <c r="C4" s="129" t="s">
        <v>49</v>
      </c>
      <c r="D4" s="222" t="s">
        <v>50</v>
      </c>
      <c r="E4" s="109"/>
      <c r="F4" s="109"/>
      <c r="G4" s="109"/>
      <c r="H4" s="109"/>
      <c r="I4" s="251"/>
      <c r="J4" s="181"/>
      <c r="K4" s="181"/>
      <c r="L4" s="182"/>
      <c r="M4" s="181"/>
      <c r="N4" s="181"/>
      <c r="O4" s="181"/>
      <c r="P4" s="43"/>
      <c r="Q4" s="181"/>
    </row>
    <row r="5" spans="1:17" ht="43.5" thickBot="1">
      <c r="A5" s="324" t="s">
        <v>51</v>
      </c>
      <c r="B5" s="240" t="s">
        <v>52</v>
      </c>
      <c r="C5" s="233" t="s">
        <v>53</v>
      </c>
      <c r="D5" s="241" t="s">
        <v>54</v>
      </c>
      <c r="E5" s="54"/>
      <c r="F5" s="55"/>
      <c r="G5" s="56"/>
      <c r="H5" s="57"/>
      <c r="I5" s="249"/>
      <c r="J5" s="59"/>
      <c r="K5" s="60" t="str">
        <f t="shared" ref="K5:K13" si="0">IF((AND(J5=1)), "Fully Mapped", "Not/ Partially Mapped")</f>
        <v>Not/ Partially Mapped</v>
      </c>
      <c r="L5" s="339">
        <f>SUM('Workings out'!B3:B14)</f>
        <v>0</v>
      </c>
      <c r="M5" s="112"/>
      <c r="N5" s="61"/>
      <c r="O5" s="61"/>
      <c r="P5" s="62"/>
      <c r="Q5" s="63"/>
    </row>
    <row r="6" spans="1:17" ht="43.5" thickBot="1">
      <c r="A6" s="325"/>
      <c r="B6" s="240" t="s">
        <v>55</v>
      </c>
      <c r="C6" s="233" t="s">
        <v>56</v>
      </c>
      <c r="D6" s="241" t="s">
        <v>57</v>
      </c>
      <c r="E6" s="71"/>
      <c r="F6" s="55"/>
      <c r="G6" s="56"/>
      <c r="H6" s="57"/>
      <c r="I6" s="249"/>
      <c r="J6" s="59"/>
      <c r="K6" s="60" t="str">
        <f t="shared" si="0"/>
        <v>Not/ Partially Mapped</v>
      </c>
      <c r="L6" s="340"/>
      <c r="M6" s="112"/>
      <c r="N6" s="61"/>
      <c r="O6" s="61"/>
      <c r="P6" s="62"/>
      <c r="Q6" s="63"/>
    </row>
    <row r="7" spans="1:17" ht="98.1" customHeight="1">
      <c r="A7" s="325"/>
      <c r="B7" s="237" t="s">
        <v>58</v>
      </c>
      <c r="C7" s="320" t="s">
        <v>59</v>
      </c>
      <c r="D7" s="234" t="s">
        <v>60</v>
      </c>
      <c r="E7" s="194"/>
      <c r="F7" s="132"/>
      <c r="G7" s="132"/>
      <c r="H7" s="132"/>
      <c r="I7" s="249"/>
      <c r="J7" s="134"/>
      <c r="K7" s="336" t="str" cm="1">
        <f t="array" ref="K7">IF((AND(J7:J9=1)), "Fully Mapped", "Not/ Partially Mapped")</f>
        <v>Not/ Partially Mapped</v>
      </c>
      <c r="L7" s="340"/>
      <c r="M7" s="201"/>
      <c r="N7" s="135"/>
      <c r="O7" s="135"/>
      <c r="P7" s="62"/>
      <c r="Q7" s="136"/>
    </row>
    <row r="8" spans="1:17" ht="65.099999999999994" customHeight="1">
      <c r="A8" s="325"/>
      <c r="B8" s="238" t="s">
        <v>61</v>
      </c>
      <c r="C8" s="321"/>
      <c r="D8" s="235" t="s">
        <v>62</v>
      </c>
      <c r="E8" s="198"/>
      <c r="F8" s="198"/>
      <c r="G8" s="198"/>
      <c r="H8" s="196"/>
      <c r="I8" s="250"/>
      <c r="J8" s="141"/>
      <c r="K8" s="337"/>
      <c r="L8" s="340"/>
      <c r="M8" s="202"/>
      <c r="N8" s="150"/>
      <c r="O8" s="150"/>
      <c r="P8" s="62"/>
      <c r="Q8" s="203"/>
    </row>
    <row r="9" spans="1:17" ht="86.45" thickBot="1">
      <c r="A9" s="325"/>
      <c r="B9" s="239" t="s">
        <v>63</v>
      </c>
      <c r="C9" s="321"/>
      <c r="D9" s="236" t="s">
        <v>64</v>
      </c>
      <c r="E9" s="200"/>
      <c r="F9" s="199"/>
      <c r="G9" s="197"/>
      <c r="H9" s="195"/>
      <c r="I9" s="111"/>
      <c r="J9" s="116"/>
      <c r="K9" s="338"/>
      <c r="L9" s="340"/>
      <c r="M9" s="193"/>
      <c r="N9" s="115"/>
      <c r="O9" s="115"/>
      <c r="P9" s="113"/>
      <c r="Q9" s="114"/>
    </row>
    <row r="10" spans="1:17" ht="323.10000000000002" thickBot="1">
      <c r="A10" s="325"/>
      <c r="B10" s="240" t="s">
        <v>65</v>
      </c>
      <c r="C10" s="233" t="s">
        <v>66</v>
      </c>
      <c r="D10" s="241" t="s">
        <v>67</v>
      </c>
      <c r="E10" s="204"/>
      <c r="F10" s="206"/>
      <c r="G10" s="206"/>
      <c r="H10" s="207"/>
      <c r="I10" s="111"/>
      <c r="J10" s="211"/>
      <c r="K10" s="78" t="str">
        <f t="shared" si="0"/>
        <v>Not/ Partially Mapped</v>
      </c>
      <c r="L10" s="340"/>
      <c r="M10" s="112"/>
      <c r="N10" s="214"/>
      <c r="O10" s="214"/>
      <c r="P10" s="113"/>
      <c r="Q10" s="215"/>
    </row>
    <row r="11" spans="1:17" ht="408" customHeight="1" thickBot="1">
      <c r="A11" s="325"/>
      <c r="B11" s="240" t="s">
        <v>68</v>
      </c>
      <c r="C11" s="233" t="s">
        <v>69</v>
      </c>
      <c r="D11" s="241" t="s">
        <v>70</v>
      </c>
      <c r="E11" s="205"/>
      <c r="F11" s="84"/>
      <c r="G11" s="84"/>
      <c r="H11" s="84"/>
      <c r="I11" s="249"/>
      <c r="J11" s="88"/>
      <c r="K11" s="88" t="str">
        <f t="shared" si="0"/>
        <v>Not/ Partially Mapped</v>
      </c>
      <c r="L11" s="340"/>
      <c r="M11" s="89"/>
      <c r="N11" s="89"/>
      <c r="O11" s="89"/>
      <c r="P11" s="62"/>
      <c r="Q11" s="90"/>
    </row>
    <row r="12" spans="1:17" ht="172.5" thickBot="1">
      <c r="A12" s="325"/>
      <c r="B12" s="240" t="s">
        <v>71</v>
      </c>
      <c r="C12" s="233" t="s">
        <v>72</v>
      </c>
      <c r="D12" s="241" t="s">
        <v>73</v>
      </c>
      <c r="E12" s="205"/>
      <c r="F12" s="84"/>
      <c r="G12" s="84"/>
      <c r="H12" s="84"/>
      <c r="I12" s="249"/>
      <c r="J12" s="88"/>
      <c r="K12" s="88" t="str">
        <f t="shared" si="0"/>
        <v>Not/ Partially Mapped</v>
      </c>
      <c r="L12" s="340"/>
      <c r="M12" s="89"/>
      <c r="N12" s="89"/>
      <c r="O12" s="89"/>
      <c r="P12" s="62"/>
      <c r="Q12" s="90"/>
    </row>
    <row r="13" spans="1:17" ht="279.95" thickBot="1">
      <c r="A13" s="325"/>
      <c r="B13" s="240" t="s">
        <v>74</v>
      </c>
      <c r="C13" s="233" t="s">
        <v>75</v>
      </c>
      <c r="D13" s="241" t="s">
        <v>76</v>
      </c>
      <c r="E13" s="205"/>
      <c r="F13" s="84"/>
      <c r="G13" s="84"/>
      <c r="H13" s="84"/>
      <c r="I13" s="249"/>
      <c r="J13" s="88"/>
      <c r="K13" s="88" t="str">
        <f t="shared" si="0"/>
        <v>Not/ Partially Mapped</v>
      </c>
      <c r="L13" s="340"/>
      <c r="M13" s="89"/>
      <c r="N13" s="89"/>
      <c r="O13" s="89"/>
      <c r="P13" s="62"/>
      <c r="Q13" s="90"/>
    </row>
    <row r="14" spans="1:17" ht="43.35" customHeight="1">
      <c r="A14" s="325"/>
      <c r="B14" s="237" t="s">
        <v>77</v>
      </c>
      <c r="C14" s="320" t="s">
        <v>78</v>
      </c>
      <c r="D14" s="234" t="s">
        <v>79</v>
      </c>
      <c r="E14" s="194"/>
      <c r="F14" s="132"/>
      <c r="G14" s="132"/>
      <c r="H14" s="132"/>
      <c r="I14" s="249"/>
      <c r="J14" s="134"/>
      <c r="K14" s="312" t="str" cm="1">
        <f t="array" ref="K14">IF((AND(J14:J16=1)), "Fully Mapped", "Not/ Partially Mapped")</f>
        <v>Not/ Partially Mapped</v>
      </c>
      <c r="L14" s="340"/>
      <c r="M14" s="135"/>
      <c r="N14" s="135"/>
      <c r="O14" s="135"/>
      <c r="P14" s="62"/>
      <c r="Q14" s="136"/>
    </row>
    <row r="15" spans="1:17" ht="21.6">
      <c r="A15" s="325"/>
      <c r="B15" s="238" t="s">
        <v>80</v>
      </c>
      <c r="C15" s="321"/>
      <c r="D15" s="235" t="s">
        <v>81</v>
      </c>
      <c r="E15" s="218"/>
      <c r="F15" s="139"/>
      <c r="G15" s="139"/>
      <c r="H15" s="139"/>
      <c r="I15" s="249"/>
      <c r="J15" s="141"/>
      <c r="K15" s="335"/>
      <c r="L15" s="340"/>
      <c r="M15" s="147"/>
      <c r="N15" s="147"/>
      <c r="O15" s="147"/>
      <c r="P15" s="62"/>
      <c r="Q15" s="219"/>
    </row>
    <row r="16" spans="1:17" ht="172.5" thickBot="1">
      <c r="A16" s="325"/>
      <c r="B16" s="239" t="s">
        <v>82</v>
      </c>
      <c r="C16" s="321"/>
      <c r="D16" s="236" t="s">
        <v>83</v>
      </c>
      <c r="E16" s="217"/>
      <c r="F16" s="124"/>
      <c r="G16" s="124"/>
      <c r="H16" s="124"/>
      <c r="I16" s="249"/>
      <c r="J16" s="80"/>
      <c r="K16" s="313"/>
      <c r="L16" s="340"/>
      <c r="M16" s="86"/>
      <c r="N16" s="86"/>
      <c r="O16" s="86"/>
      <c r="P16" s="62"/>
      <c r="Q16" s="87"/>
    </row>
    <row r="17" spans="1:17" ht="21.95" thickBot="1">
      <c r="A17" s="325"/>
      <c r="B17" s="224" t="s">
        <v>48</v>
      </c>
      <c r="C17" s="225" t="s">
        <v>84</v>
      </c>
      <c r="D17" s="225" t="s">
        <v>50</v>
      </c>
      <c r="E17" s="209"/>
      <c r="F17" s="208"/>
      <c r="G17" s="208"/>
      <c r="H17" s="208"/>
      <c r="I17" s="58"/>
      <c r="J17" s="210"/>
      <c r="K17" s="210"/>
      <c r="L17" s="212"/>
      <c r="M17" s="187"/>
      <c r="N17" s="213"/>
      <c r="O17" s="213"/>
      <c r="P17" s="58"/>
      <c r="Q17" s="213"/>
    </row>
    <row r="18" spans="1:17" ht="92.1" customHeight="1" thickBot="1">
      <c r="A18" s="325"/>
      <c r="B18" s="240" t="s">
        <v>85</v>
      </c>
      <c r="C18" s="233" t="s">
        <v>86</v>
      </c>
      <c r="D18" s="241" t="s">
        <v>87</v>
      </c>
      <c r="E18" s="54"/>
      <c r="F18" s="55"/>
      <c r="G18" s="56"/>
      <c r="H18" s="57"/>
      <c r="I18" s="249"/>
      <c r="J18" s="88"/>
      <c r="K18" s="88" t="str">
        <f>IF((AND(J18=1)), "Fully Mapped", "Not/ Partially Mapped")</f>
        <v>Not/ Partially Mapped</v>
      </c>
      <c r="L18" s="151">
        <f>SUM('Workings out'!C3)</f>
        <v>0</v>
      </c>
      <c r="M18" s="89"/>
      <c r="N18" s="89"/>
      <c r="O18" s="89"/>
      <c r="P18" s="62"/>
      <c r="Q18" s="90"/>
    </row>
    <row r="19" spans="1:17" ht="21.75">
      <c r="A19" s="324" t="s">
        <v>88</v>
      </c>
      <c r="B19" s="224" t="s">
        <v>48</v>
      </c>
      <c r="C19" s="226" t="s">
        <v>49</v>
      </c>
      <c r="D19" s="225" t="s">
        <v>50</v>
      </c>
      <c r="E19" s="183"/>
      <c r="F19" s="184"/>
      <c r="G19" s="184"/>
      <c r="H19" s="184"/>
      <c r="I19" s="58"/>
      <c r="J19" s="185"/>
      <c r="K19" s="185"/>
      <c r="L19" s="186"/>
      <c r="M19" s="187"/>
      <c r="N19" s="187"/>
      <c r="O19" s="187"/>
      <c r="P19" s="58"/>
      <c r="Q19" s="187"/>
    </row>
    <row r="20" spans="1:17" ht="150.94999999999999" thickBot="1">
      <c r="A20" s="325"/>
      <c r="B20" s="240" t="s">
        <v>89</v>
      </c>
      <c r="C20" s="233" t="s">
        <v>90</v>
      </c>
      <c r="D20" s="241" t="s">
        <v>91</v>
      </c>
      <c r="E20" s="82"/>
      <c r="F20" s="83"/>
      <c r="G20" s="84"/>
      <c r="H20" s="85"/>
      <c r="I20" s="249"/>
      <c r="J20" s="88"/>
      <c r="K20" s="88" t="str">
        <f>IF((AND(J20=1)), "Fully Mapped", "Not/ Partially Mapped")</f>
        <v>Not/ Partially Mapped</v>
      </c>
      <c r="L20" s="309">
        <f>SUM('Workings out'!D3:D10)</f>
        <v>0</v>
      </c>
      <c r="M20" s="193"/>
      <c r="N20" s="89"/>
      <c r="O20" s="89"/>
      <c r="P20" s="62"/>
      <c r="Q20" s="90"/>
    </row>
    <row r="21" spans="1:17" ht="129">
      <c r="A21" s="325"/>
      <c r="B21" s="243" t="s">
        <v>92</v>
      </c>
      <c r="C21" s="320" t="s">
        <v>93</v>
      </c>
      <c r="D21" s="242" t="s">
        <v>94</v>
      </c>
      <c r="E21" s="54"/>
      <c r="F21" s="55"/>
      <c r="G21" s="56"/>
      <c r="H21" s="57"/>
      <c r="I21" s="249"/>
      <c r="J21" s="60"/>
      <c r="K21" s="312" t="str" cm="1">
        <f t="array" ref="K21">IF((AND(J21:J22=1)), "Fully Mapped", "Not/ Partially Mapped")</f>
        <v>Not/ Partially Mapped</v>
      </c>
      <c r="L21" s="316"/>
      <c r="M21" s="135"/>
      <c r="N21" s="61"/>
      <c r="O21" s="61"/>
      <c r="P21" s="62"/>
      <c r="Q21" s="63"/>
    </row>
    <row r="22" spans="1:17" ht="44.1" customHeight="1" thickBot="1">
      <c r="A22" s="325"/>
      <c r="B22" s="239" t="s">
        <v>95</v>
      </c>
      <c r="C22" s="321"/>
      <c r="D22" s="236" t="s">
        <v>96</v>
      </c>
      <c r="E22" s="79"/>
      <c r="F22" s="65"/>
      <c r="G22" s="66"/>
      <c r="H22" s="67"/>
      <c r="I22" s="249"/>
      <c r="J22" s="68"/>
      <c r="K22" s="313"/>
      <c r="L22" s="316"/>
      <c r="M22" s="193"/>
      <c r="N22" s="69"/>
      <c r="O22" s="69"/>
      <c r="P22" s="62"/>
      <c r="Q22" s="70"/>
    </row>
    <row r="23" spans="1:17" ht="72" customHeight="1">
      <c r="A23" s="325"/>
      <c r="B23" s="223" t="s">
        <v>97</v>
      </c>
      <c r="C23" s="322" t="s">
        <v>98</v>
      </c>
      <c r="D23" s="227" t="s">
        <v>99</v>
      </c>
      <c r="E23" s="143"/>
      <c r="F23" s="144"/>
      <c r="G23" s="145"/>
      <c r="H23" s="146"/>
      <c r="I23" s="249"/>
      <c r="J23" s="141"/>
      <c r="K23" s="312" t="str" cm="1">
        <f t="array" ref="K23">IF((AND(J23:J24=1)), "Fully Mapped", "Not/ Partially Mapped")</f>
        <v>Not/ Partially Mapped</v>
      </c>
      <c r="L23" s="316"/>
      <c r="M23" s="135"/>
      <c r="N23" s="147"/>
      <c r="O23" s="147"/>
      <c r="P23" s="62"/>
      <c r="Q23" s="148"/>
    </row>
    <row r="24" spans="1:17" ht="108" thickBot="1">
      <c r="A24" s="325"/>
      <c r="B24" s="228" t="s">
        <v>100</v>
      </c>
      <c r="C24" s="323"/>
      <c r="D24" s="229" t="s">
        <v>101</v>
      </c>
      <c r="E24" s="122"/>
      <c r="F24" s="123"/>
      <c r="G24" s="124"/>
      <c r="H24" s="125"/>
      <c r="I24" s="249"/>
      <c r="J24" s="80"/>
      <c r="K24" s="313"/>
      <c r="L24" s="316"/>
      <c r="M24" s="193"/>
      <c r="N24" s="86"/>
      <c r="O24" s="86"/>
      <c r="P24" s="62"/>
      <c r="Q24" s="87"/>
    </row>
    <row r="25" spans="1:17" ht="215.1">
      <c r="A25" s="325"/>
      <c r="B25" s="223" t="s">
        <v>102</v>
      </c>
      <c r="C25" s="322" t="s">
        <v>103</v>
      </c>
      <c r="D25" s="227" t="s">
        <v>104</v>
      </c>
      <c r="E25" s="130"/>
      <c r="F25" s="131"/>
      <c r="G25" s="132"/>
      <c r="H25" s="133"/>
      <c r="I25" s="249"/>
      <c r="J25" s="127"/>
      <c r="K25" s="312" t="str" cm="1">
        <f t="array" ref="K25">IF((AND(J24:J25=1)), "Fully Mapped", "Not/ Partially Mapped")</f>
        <v>Not/ Partially Mapped</v>
      </c>
      <c r="L25" s="316"/>
      <c r="M25" s="135"/>
      <c r="N25" s="126"/>
      <c r="O25" s="126"/>
      <c r="P25" s="62"/>
      <c r="Q25" s="128"/>
    </row>
    <row r="26" spans="1:17" ht="43.5" thickBot="1">
      <c r="A26" s="325"/>
      <c r="B26" s="228" t="s">
        <v>105</v>
      </c>
      <c r="C26" s="323"/>
      <c r="D26" s="229" t="s">
        <v>106</v>
      </c>
      <c r="E26" s="117"/>
      <c r="F26" s="118"/>
      <c r="G26" s="119"/>
      <c r="H26" s="110"/>
      <c r="I26" s="249"/>
      <c r="J26" s="80"/>
      <c r="K26" s="313"/>
      <c r="L26" s="316"/>
      <c r="M26" s="193"/>
      <c r="N26" s="86"/>
      <c r="O26" s="86"/>
      <c r="P26" s="62"/>
      <c r="Q26" s="87"/>
    </row>
    <row r="27" spans="1:17" ht="108" thickBot="1">
      <c r="A27" s="325"/>
      <c r="B27" s="240" t="s">
        <v>107</v>
      </c>
      <c r="C27" s="233" t="s">
        <v>108</v>
      </c>
      <c r="D27" s="244" t="s">
        <v>109</v>
      </c>
      <c r="E27" s="82"/>
      <c r="F27" s="83"/>
      <c r="G27" s="84"/>
      <c r="H27" s="85"/>
      <c r="I27" s="249"/>
      <c r="J27" s="88"/>
      <c r="K27" s="88" t="str">
        <f>IF((AND(J27=1)), "Fully Mapped", "Not/ Partially Mapped")</f>
        <v>Not/ Partially Mapped</v>
      </c>
      <c r="L27" s="310"/>
      <c r="M27" s="89"/>
      <c r="N27" s="89"/>
      <c r="O27" s="89"/>
      <c r="P27" s="62"/>
      <c r="Q27" s="90"/>
    </row>
    <row r="28" spans="1:17" ht="21.95" thickBot="1">
      <c r="A28" s="325"/>
      <c r="B28" s="224" t="s">
        <v>48</v>
      </c>
      <c r="C28" s="225" t="s">
        <v>84</v>
      </c>
      <c r="D28" s="230" t="s">
        <v>50</v>
      </c>
      <c r="E28" s="188"/>
      <c r="F28" s="184"/>
      <c r="G28" s="184"/>
      <c r="H28" s="184"/>
      <c r="I28" s="58"/>
      <c r="J28" s="185"/>
      <c r="K28" s="185"/>
      <c r="L28" s="189"/>
      <c r="M28" s="187"/>
      <c r="N28" s="187"/>
      <c r="O28" s="187"/>
      <c r="P28" s="58"/>
      <c r="Q28" s="187"/>
    </row>
    <row r="29" spans="1:17" ht="63" customHeight="1" thickBot="1">
      <c r="A29" s="325"/>
      <c r="B29" s="240" t="s">
        <v>110</v>
      </c>
      <c r="C29" s="233" t="s">
        <v>93</v>
      </c>
      <c r="D29" s="244" t="s">
        <v>111</v>
      </c>
      <c r="E29" s="92"/>
      <c r="F29" s="93"/>
      <c r="G29" s="94"/>
      <c r="H29" s="95"/>
      <c r="I29" s="249"/>
      <c r="J29" s="80"/>
      <c r="K29" s="80" t="str">
        <f t="shared" ref="K29:K31" si="1">IF((AND(J29=1)), "Fully Mapped", "Not/ Partially Mapped")</f>
        <v>Not/ Partially Mapped</v>
      </c>
      <c r="L29" s="316">
        <f>SUM('Workings out'!E3:E5)</f>
        <v>0</v>
      </c>
      <c r="M29" s="193"/>
      <c r="N29" s="86"/>
      <c r="O29" s="86"/>
      <c r="P29" s="62"/>
      <c r="Q29" s="87"/>
    </row>
    <row r="30" spans="1:17" ht="65.099999999999994" thickBot="1">
      <c r="A30" s="325"/>
      <c r="B30" s="240" t="s">
        <v>112</v>
      </c>
      <c r="C30" s="233" t="s">
        <v>98</v>
      </c>
      <c r="D30" s="244" t="s">
        <v>113</v>
      </c>
      <c r="E30" s="82"/>
      <c r="F30" s="83"/>
      <c r="G30" s="84"/>
      <c r="H30" s="85"/>
      <c r="I30" s="249"/>
      <c r="J30" s="88"/>
      <c r="K30" s="88" t="str">
        <f t="shared" si="1"/>
        <v>Not/ Partially Mapped</v>
      </c>
      <c r="L30" s="316"/>
      <c r="M30" s="112"/>
      <c r="N30" s="89"/>
      <c r="O30" s="89"/>
      <c r="P30" s="62"/>
      <c r="Q30" s="90"/>
    </row>
    <row r="31" spans="1:17" ht="215.45" thickBot="1">
      <c r="A31" s="325"/>
      <c r="B31" s="240" t="s">
        <v>114</v>
      </c>
      <c r="C31" s="233" t="s">
        <v>103</v>
      </c>
      <c r="D31" s="244" t="s">
        <v>115</v>
      </c>
      <c r="E31" s="82"/>
      <c r="F31" s="83"/>
      <c r="G31" s="84"/>
      <c r="H31" s="85"/>
      <c r="I31" s="249"/>
      <c r="J31" s="88"/>
      <c r="K31" s="88" t="str">
        <f t="shared" si="1"/>
        <v>Not/ Partially Mapped</v>
      </c>
      <c r="L31" s="310"/>
      <c r="M31" s="89"/>
      <c r="N31" s="89"/>
      <c r="O31" s="89"/>
      <c r="P31" s="62"/>
      <c r="Q31" s="90"/>
    </row>
    <row r="32" spans="1:17" ht="21.75">
      <c r="A32" s="317" t="s">
        <v>116</v>
      </c>
      <c r="B32" s="224" t="s">
        <v>48</v>
      </c>
      <c r="C32" s="226" t="s">
        <v>49</v>
      </c>
      <c r="D32" s="225" t="s">
        <v>50</v>
      </c>
      <c r="E32" s="183"/>
      <c r="F32" s="184"/>
      <c r="G32" s="184"/>
      <c r="H32" s="184"/>
      <c r="I32" s="58"/>
      <c r="J32" s="185"/>
      <c r="K32" s="185"/>
      <c r="L32" s="186"/>
      <c r="M32" s="187"/>
      <c r="N32" s="187"/>
      <c r="O32" s="187"/>
      <c r="P32" s="58"/>
      <c r="Q32" s="190"/>
    </row>
    <row r="33" spans="1:17" ht="42.95">
      <c r="A33" s="318"/>
      <c r="B33" s="237" t="s">
        <v>117</v>
      </c>
      <c r="C33" s="320" t="s">
        <v>118</v>
      </c>
      <c r="D33" s="234" t="s">
        <v>119</v>
      </c>
      <c r="E33" s="130"/>
      <c r="F33" s="131"/>
      <c r="G33" s="132"/>
      <c r="H33" s="133"/>
      <c r="I33" s="249"/>
      <c r="J33" s="134"/>
      <c r="K33" s="312" t="str" cm="1">
        <f t="array" ref="K33">IF((AND(J33:J35=1)), "Fully Mapped", "Not/ Partially Mapped")</f>
        <v>Not/ Partially Mapped</v>
      </c>
      <c r="L33" s="309">
        <f>SUM('Workings out'!F3:F19)</f>
        <v>0</v>
      </c>
      <c r="M33" s="135"/>
      <c r="N33" s="135"/>
      <c r="O33" s="135"/>
      <c r="P33" s="62"/>
      <c r="Q33" s="136"/>
    </row>
    <row r="34" spans="1:17" ht="21.6">
      <c r="A34" s="318"/>
      <c r="B34" s="238" t="s">
        <v>120</v>
      </c>
      <c r="C34" s="321"/>
      <c r="D34" s="235" t="s">
        <v>121</v>
      </c>
      <c r="E34" s="143"/>
      <c r="F34" s="144"/>
      <c r="G34" s="145"/>
      <c r="H34" s="146"/>
      <c r="I34" s="249"/>
      <c r="J34" s="150"/>
      <c r="K34" s="335"/>
      <c r="L34" s="316"/>
      <c r="M34" s="142"/>
      <c r="N34" s="142"/>
      <c r="O34" s="142"/>
      <c r="P34" s="62"/>
      <c r="Q34" s="148"/>
    </row>
    <row r="35" spans="1:17" ht="43.5" thickBot="1">
      <c r="A35" s="318"/>
      <c r="B35" s="239" t="s">
        <v>122</v>
      </c>
      <c r="C35" s="321"/>
      <c r="D35" s="236" t="s">
        <v>123</v>
      </c>
      <c r="E35" s="122"/>
      <c r="F35" s="123"/>
      <c r="G35" s="124"/>
      <c r="H35" s="125"/>
      <c r="I35" s="249"/>
      <c r="J35" s="80"/>
      <c r="K35" s="313"/>
      <c r="L35" s="316"/>
      <c r="M35" s="193"/>
      <c r="N35" s="86"/>
      <c r="O35" s="86"/>
      <c r="P35" s="62"/>
      <c r="Q35" s="87"/>
    </row>
    <row r="36" spans="1:17" ht="21.6">
      <c r="A36" s="318"/>
      <c r="B36" s="265" t="s">
        <v>124</v>
      </c>
      <c r="C36" s="322" t="s">
        <v>125</v>
      </c>
      <c r="D36" s="227" t="s">
        <v>126</v>
      </c>
      <c r="E36" s="130"/>
      <c r="F36" s="131"/>
      <c r="G36" s="132"/>
      <c r="H36" s="133"/>
      <c r="I36" s="249"/>
      <c r="J36" s="134"/>
      <c r="K36" s="312" t="str" cm="1">
        <f t="array" ref="K36">IF((AND(J36:J37=1)), "Fully Mapped", "Not/ Partially Mapped")</f>
        <v>Not/ Partially Mapped</v>
      </c>
      <c r="L36" s="316"/>
      <c r="M36" s="135"/>
      <c r="N36" s="135"/>
      <c r="O36" s="135"/>
      <c r="P36" s="62"/>
      <c r="Q36" s="136"/>
    </row>
    <row r="37" spans="1:17" ht="65.45" customHeight="1" thickBot="1">
      <c r="A37" s="318"/>
      <c r="B37" s="266" t="s">
        <v>127</v>
      </c>
      <c r="C37" s="323"/>
      <c r="D37" s="229" t="s">
        <v>128</v>
      </c>
      <c r="E37" s="122"/>
      <c r="F37" s="123"/>
      <c r="G37" s="124"/>
      <c r="H37" s="125"/>
      <c r="I37" s="249"/>
      <c r="J37" s="80"/>
      <c r="K37" s="313"/>
      <c r="L37" s="316"/>
      <c r="M37" s="193"/>
      <c r="N37" s="86"/>
      <c r="O37" s="86"/>
      <c r="P37" s="62"/>
      <c r="Q37" s="87"/>
    </row>
    <row r="38" spans="1:17" ht="21.6">
      <c r="A38" s="318"/>
      <c r="B38" s="265" t="s">
        <v>129</v>
      </c>
      <c r="C38" s="322" t="s">
        <v>130</v>
      </c>
      <c r="D38" s="227" t="s">
        <v>131</v>
      </c>
      <c r="E38" s="130"/>
      <c r="F38" s="131"/>
      <c r="G38" s="132"/>
      <c r="H38" s="133"/>
      <c r="I38" s="249"/>
      <c r="J38" s="134"/>
      <c r="K38" s="312" t="str" cm="1">
        <f t="array" ref="K38">IF((AND(J38:J39=1)), "Fully Mapped", "Not/ Partially Mapped")</f>
        <v>Not/ Partially Mapped</v>
      </c>
      <c r="L38" s="316"/>
      <c r="M38" s="135"/>
      <c r="N38" s="135"/>
      <c r="O38" s="135"/>
      <c r="P38" s="62"/>
      <c r="Q38" s="136"/>
    </row>
    <row r="39" spans="1:17" ht="43.5" thickBot="1">
      <c r="A39" s="318"/>
      <c r="B39" s="266" t="s">
        <v>132</v>
      </c>
      <c r="C39" s="323"/>
      <c r="D39" s="229" t="s">
        <v>133</v>
      </c>
      <c r="E39" s="122"/>
      <c r="F39" s="123"/>
      <c r="G39" s="124"/>
      <c r="H39" s="125"/>
      <c r="I39" s="249"/>
      <c r="J39" s="80"/>
      <c r="K39" s="313"/>
      <c r="L39" s="316"/>
      <c r="M39" s="193"/>
      <c r="N39" s="86"/>
      <c r="O39" s="86"/>
      <c r="P39" s="62"/>
      <c r="Q39" s="87"/>
    </row>
    <row r="40" spans="1:17" ht="108" thickBot="1">
      <c r="A40" s="318"/>
      <c r="B40" s="240" t="s">
        <v>134</v>
      </c>
      <c r="C40" s="233" t="s">
        <v>135</v>
      </c>
      <c r="D40" s="244" t="s">
        <v>136</v>
      </c>
      <c r="E40" s="82"/>
      <c r="F40" s="83"/>
      <c r="G40" s="84"/>
      <c r="H40" s="85"/>
      <c r="I40" s="249"/>
      <c r="J40" s="88"/>
      <c r="K40" s="88" t="str">
        <f>IF((AND(J40=1)), "Fully Mapped", "Not/ Partially Mapped")</f>
        <v>Not/ Partially Mapped</v>
      </c>
      <c r="L40" s="316"/>
      <c r="M40" s="112"/>
      <c r="N40" s="89"/>
      <c r="O40" s="89"/>
      <c r="P40" s="62"/>
      <c r="Q40" s="90"/>
    </row>
    <row r="41" spans="1:17" ht="42.95">
      <c r="A41" s="318"/>
      <c r="B41" s="265" t="s">
        <v>137</v>
      </c>
      <c r="C41" s="322" t="s">
        <v>138</v>
      </c>
      <c r="D41" s="227" t="s">
        <v>139</v>
      </c>
      <c r="E41" s="130"/>
      <c r="F41" s="131"/>
      <c r="G41" s="132"/>
      <c r="H41" s="133"/>
      <c r="I41" s="249"/>
      <c r="J41" s="134"/>
      <c r="K41" s="312" t="str" cm="1">
        <f t="array" ref="K41">IF((AND(J41:J42=1)), "Fully Mapped", "Not/ Partially Mapped")</f>
        <v>Not/ Partially Mapped</v>
      </c>
      <c r="L41" s="316"/>
      <c r="M41" s="135"/>
      <c r="N41" s="135"/>
      <c r="O41" s="135"/>
      <c r="P41" s="62"/>
      <c r="Q41" s="136"/>
    </row>
    <row r="42" spans="1:17" ht="44.1" customHeight="1" thickBot="1">
      <c r="A42" s="318"/>
      <c r="B42" s="266" t="s">
        <v>140</v>
      </c>
      <c r="C42" s="323"/>
      <c r="D42" s="229" t="s">
        <v>141</v>
      </c>
      <c r="E42" s="122"/>
      <c r="F42" s="123"/>
      <c r="G42" s="124"/>
      <c r="H42" s="125"/>
      <c r="I42" s="249"/>
      <c r="J42" s="80"/>
      <c r="K42" s="313"/>
      <c r="L42" s="316"/>
      <c r="M42" s="193"/>
      <c r="N42" s="86"/>
      <c r="O42" s="86"/>
      <c r="P42" s="62"/>
      <c r="Q42" s="87"/>
    </row>
    <row r="43" spans="1:17" ht="42.95">
      <c r="A43" s="318"/>
      <c r="B43" s="237" t="s">
        <v>142</v>
      </c>
      <c r="C43" s="320" t="s">
        <v>143</v>
      </c>
      <c r="D43" s="234" t="s">
        <v>144</v>
      </c>
      <c r="E43" s="130"/>
      <c r="F43" s="131"/>
      <c r="G43" s="132"/>
      <c r="H43" s="133"/>
      <c r="I43" s="249"/>
      <c r="J43" s="134"/>
      <c r="K43" s="312" t="str" cm="1">
        <f t="array" ref="K43">IF((AND(J43:J46=1)), "Fully Mapped", "Not/ Partially Mapped")</f>
        <v>Not/ Partially Mapped</v>
      </c>
      <c r="L43" s="316"/>
      <c r="M43" s="135"/>
      <c r="N43" s="61"/>
      <c r="O43" s="61"/>
      <c r="P43" s="62"/>
      <c r="Q43" s="136"/>
    </row>
    <row r="44" spans="1:17" ht="21.6">
      <c r="A44" s="318"/>
      <c r="B44" s="267" t="s">
        <v>145</v>
      </c>
      <c r="C44" s="321"/>
      <c r="D44" s="246" t="s">
        <v>146</v>
      </c>
      <c r="E44" s="137"/>
      <c r="F44" s="138"/>
      <c r="G44" s="139"/>
      <c r="H44" s="140"/>
      <c r="I44" s="249"/>
      <c r="J44" s="141"/>
      <c r="K44" s="335"/>
      <c r="L44" s="316"/>
      <c r="M44" s="142"/>
      <c r="N44" s="149"/>
      <c r="O44" s="149"/>
      <c r="P44" s="62"/>
      <c r="Q44" s="148"/>
    </row>
    <row r="45" spans="1:17" ht="21.6">
      <c r="A45" s="318"/>
      <c r="B45" s="267" t="s">
        <v>147</v>
      </c>
      <c r="C45" s="321"/>
      <c r="D45" s="246" t="s">
        <v>148</v>
      </c>
      <c r="E45" s="137"/>
      <c r="F45" s="138"/>
      <c r="G45" s="139"/>
      <c r="H45" s="140"/>
      <c r="I45" s="249"/>
      <c r="J45" s="141"/>
      <c r="K45" s="335"/>
      <c r="L45" s="316"/>
      <c r="M45" s="142"/>
      <c r="N45" s="142"/>
      <c r="O45" s="142"/>
      <c r="P45" s="62"/>
      <c r="Q45" s="148"/>
    </row>
    <row r="46" spans="1:17" ht="21.95" thickBot="1">
      <c r="A46" s="318"/>
      <c r="B46" s="268" t="s">
        <v>149</v>
      </c>
      <c r="C46" s="321"/>
      <c r="D46" s="247" t="s">
        <v>150</v>
      </c>
      <c r="E46" s="122"/>
      <c r="F46" s="123"/>
      <c r="G46" s="124"/>
      <c r="H46" s="125"/>
      <c r="I46" s="249"/>
      <c r="J46" s="80"/>
      <c r="K46" s="313"/>
      <c r="L46" s="316"/>
      <c r="M46" s="193"/>
      <c r="N46" s="86"/>
      <c r="O46" s="86"/>
      <c r="P46" s="62"/>
      <c r="Q46" s="87"/>
    </row>
    <row r="47" spans="1:17" ht="38.1" customHeight="1">
      <c r="A47" s="318"/>
      <c r="B47" s="269" t="s">
        <v>151</v>
      </c>
      <c r="C47" s="320" t="s">
        <v>152</v>
      </c>
      <c r="D47" s="245" t="s">
        <v>153</v>
      </c>
      <c r="E47" s="143"/>
      <c r="F47" s="144"/>
      <c r="G47" s="145"/>
      <c r="H47" s="146"/>
      <c r="I47" s="249"/>
      <c r="J47" s="134"/>
      <c r="K47" s="312" t="str" cm="1">
        <f t="array" ref="K47">IF((AND(J47:J49=1)), "Fully Mapped", "Not/ Partially Mapped")</f>
        <v>Not/ Partially Mapped</v>
      </c>
      <c r="L47" s="316"/>
      <c r="M47" s="135"/>
      <c r="N47" s="135"/>
      <c r="O47" s="135"/>
      <c r="P47" s="62"/>
      <c r="Q47" s="136"/>
    </row>
    <row r="48" spans="1:17" ht="42.95">
      <c r="A48" s="318"/>
      <c r="B48" s="270" t="s">
        <v>154</v>
      </c>
      <c r="C48" s="321"/>
      <c r="D48" s="276" t="s">
        <v>155</v>
      </c>
      <c r="E48" s="137"/>
      <c r="F48" s="138"/>
      <c r="G48" s="139"/>
      <c r="H48" s="140"/>
      <c r="I48" s="249"/>
      <c r="J48" s="141"/>
      <c r="K48" s="335"/>
      <c r="L48" s="316"/>
      <c r="M48" s="142"/>
      <c r="N48" s="142"/>
      <c r="O48" s="142"/>
      <c r="P48" s="62"/>
      <c r="Q48" s="148"/>
    </row>
    <row r="49" spans="1:17" ht="43.5" thickBot="1">
      <c r="A49" s="318"/>
      <c r="B49" s="266" t="s">
        <v>156</v>
      </c>
      <c r="C49" s="321"/>
      <c r="D49" s="229" t="s">
        <v>157</v>
      </c>
      <c r="E49" s="122"/>
      <c r="F49" s="123"/>
      <c r="G49" s="124"/>
      <c r="H49" s="125"/>
      <c r="I49" s="249"/>
      <c r="J49" s="80"/>
      <c r="K49" s="313"/>
      <c r="L49" s="310"/>
      <c r="M49" s="86"/>
      <c r="N49" s="86"/>
      <c r="O49" s="86"/>
      <c r="P49" s="62"/>
      <c r="Q49" s="87"/>
    </row>
    <row r="50" spans="1:17" ht="21.95" thickBot="1">
      <c r="A50" s="318"/>
      <c r="B50" s="224" t="s">
        <v>48</v>
      </c>
      <c r="C50" s="225" t="s">
        <v>84</v>
      </c>
      <c r="D50" s="231" t="s">
        <v>50</v>
      </c>
      <c r="E50" s="216"/>
      <c r="F50" s="191"/>
      <c r="G50" s="184"/>
      <c r="H50" s="184"/>
      <c r="I50" s="58"/>
      <c r="J50" s="185"/>
      <c r="K50" s="185"/>
      <c r="L50" s="189"/>
      <c r="M50" s="187"/>
      <c r="N50" s="187"/>
      <c r="O50" s="187"/>
      <c r="P50" s="58"/>
      <c r="Q50" s="190"/>
    </row>
    <row r="51" spans="1:17" ht="65.099999999999994" thickBot="1">
      <c r="A51" s="318"/>
      <c r="B51" s="240" t="s">
        <v>158</v>
      </c>
      <c r="C51" s="233" t="s">
        <v>118</v>
      </c>
      <c r="D51" s="244" t="s">
        <v>159</v>
      </c>
      <c r="E51" s="82"/>
      <c r="F51" s="83"/>
      <c r="G51" s="84"/>
      <c r="H51" s="85"/>
      <c r="I51" s="249"/>
      <c r="J51" s="88"/>
      <c r="K51" s="88" t="str">
        <f t="shared" ref="K51" si="2">IF((AND(J51=1)), "Fully Mapped", "Not/ Partially Mapped")</f>
        <v>Not/ Partially Mapped</v>
      </c>
      <c r="L51" s="309">
        <f>SUM('Workings out'!G3:G14)</f>
        <v>0</v>
      </c>
      <c r="M51" s="193"/>
      <c r="N51" s="89"/>
      <c r="O51" s="89"/>
      <c r="P51" s="62"/>
      <c r="Q51" s="90"/>
    </row>
    <row r="52" spans="1:17" ht="65.45" customHeight="1">
      <c r="A52" s="318"/>
      <c r="B52" s="265" t="s">
        <v>160</v>
      </c>
      <c r="C52" s="322" t="s">
        <v>125</v>
      </c>
      <c r="D52" s="227" t="s">
        <v>161</v>
      </c>
      <c r="E52" s="143"/>
      <c r="F52" s="131"/>
      <c r="G52" s="132"/>
      <c r="H52" s="133"/>
      <c r="I52" s="249"/>
      <c r="J52" s="134"/>
      <c r="K52" s="312" t="str" cm="1">
        <f t="array" ref="K52">IF((AND(J52:J53=1)), "Fully Mapped", "Not/ Partially Mapped")</f>
        <v>Not/ Partially Mapped</v>
      </c>
      <c r="L52" s="316"/>
      <c r="M52" s="135"/>
      <c r="N52" s="135"/>
      <c r="O52" s="135"/>
      <c r="P52" s="62"/>
      <c r="Q52" s="136"/>
    </row>
    <row r="53" spans="1:17" ht="43.5" thickBot="1">
      <c r="A53" s="318"/>
      <c r="B53" s="266" t="s">
        <v>162</v>
      </c>
      <c r="C53" s="323"/>
      <c r="D53" s="229" t="s">
        <v>163</v>
      </c>
      <c r="E53" s="122"/>
      <c r="F53" s="123"/>
      <c r="G53" s="124"/>
      <c r="H53" s="125"/>
      <c r="I53" s="249"/>
      <c r="J53" s="76"/>
      <c r="K53" s="313"/>
      <c r="L53" s="316"/>
      <c r="M53" s="193"/>
      <c r="N53" s="120"/>
      <c r="O53" s="120"/>
      <c r="P53" s="62"/>
      <c r="Q53" s="121"/>
    </row>
    <row r="54" spans="1:17" ht="32.450000000000003" customHeight="1">
      <c r="A54" s="318"/>
      <c r="B54" s="265" t="s">
        <v>164</v>
      </c>
      <c r="C54" s="322" t="s">
        <v>165</v>
      </c>
      <c r="D54" s="227" t="s">
        <v>166</v>
      </c>
      <c r="E54" s="130"/>
      <c r="F54" s="131"/>
      <c r="G54" s="132"/>
      <c r="H54" s="133"/>
      <c r="I54" s="249"/>
      <c r="J54" s="60"/>
      <c r="K54" s="312" t="str" cm="1">
        <f t="array" ref="K54">IF((AND(J54:J55=1)), "Fully Mapped", "Not/ Partially Mapped")</f>
        <v>Not/ Partially Mapped</v>
      </c>
      <c r="L54" s="316"/>
      <c r="M54" s="135"/>
      <c r="N54" s="61"/>
      <c r="O54" s="61"/>
      <c r="P54" s="62"/>
      <c r="Q54" s="63"/>
    </row>
    <row r="55" spans="1:17" ht="44.1" customHeight="1" thickBot="1">
      <c r="A55" s="318"/>
      <c r="B55" s="266" t="s">
        <v>167</v>
      </c>
      <c r="C55" s="323"/>
      <c r="D55" s="229" t="s">
        <v>168</v>
      </c>
      <c r="E55" s="122"/>
      <c r="F55" s="123"/>
      <c r="G55" s="124"/>
      <c r="H55" s="125"/>
      <c r="I55" s="249"/>
      <c r="J55" s="68"/>
      <c r="K55" s="313"/>
      <c r="L55" s="316"/>
      <c r="M55" s="193"/>
      <c r="N55" s="69"/>
      <c r="O55" s="69"/>
      <c r="P55" s="62"/>
      <c r="Q55" s="70"/>
    </row>
    <row r="56" spans="1:17" ht="86.45" thickBot="1">
      <c r="A56" s="318"/>
      <c r="B56" s="240" t="s">
        <v>169</v>
      </c>
      <c r="C56" s="233" t="s">
        <v>170</v>
      </c>
      <c r="D56" s="244" t="s">
        <v>171</v>
      </c>
      <c r="E56" s="82"/>
      <c r="F56" s="83"/>
      <c r="G56" s="84"/>
      <c r="H56" s="85"/>
      <c r="I56" s="249"/>
      <c r="J56" s="80"/>
      <c r="K56" s="88" t="str">
        <f t="shared" ref="K56" si="3">IF((AND(J56=1)), "Fully Mapped", "Not/ Partially Mapped")</f>
        <v>Not/ Partially Mapped</v>
      </c>
      <c r="L56" s="316"/>
      <c r="M56" s="112"/>
      <c r="N56" s="86"/>
      <c r="O56" s="86"/>
      <c r="P56" s="62"/>
      <c r="Q56" s="87"/>
    </row>
    <row r="57" spans="1:17" ht="43.5" thickBot="1">
      <c r="A57" s="318"/>
      <c r="B57" s="237" t="s">
        <v>172</v>
      </c>
      <c r="C57" s="320" t="s">
        <v>143</v>
      </c>
      <c r="D57" s="234" t="s">
        <v>173</v>
      </c>
      <c r="E57" s="130"/>
      <c r="F57" s="131"/>
      <c r="G57" s="132"/>
      <c r="H57" s="133"/>
      <c r="I57" s="249"/>
      <c r="J57" s="134"/>
      <c r="K57" s="312" t="str" cm="1">
        <f t="array" ref="K57">IF((AND(J57:J60=1)), "Fully Mapped", "Not/ Partially Mapped")</f>
        <v>Not/ Partially Mapped</v>
      </c>
      <c r="L57" s="316"/>
      <c r="M57" s="135"/>
      <c r="N57" s="135"/>
      <c r="O57" s="135"/>
      <c r="P57" s="62"/>
      <c r="Q57" s="96"/>
    </row>
    <row r="58" spans="1:17" ht="65.099999999999994" thickBot="1">
      <c r="A58" s="318"/>
      <c r="B58" s="267" t="s">
        <v>174</v>
      </c>
      <c r="C58" s="321"/>
      <c r="D58" s="246" t="s">
        <v>175</v>
      </c>
      <c r="E58" s="137"/>
      <c r="F58" s="138"/>
      <c r="G58" s="139"/>
      <c r="H58" s="140"/>
      <c r="I58" s="249"/>
      <c r="J58" s="141"/>
      <c r="K58" s="335"/>
      <c r="L58" s="316"/>
      <c r="M58" s="142"/>
      <c r="N58" s="142"/>
      <c r="O58" s="142"/>
      <c r="P58" s="62"/>
      <c r="Q58" s="96"/>
    </row>
    <row r="59" spans="1:17" ht="65.099999999999994" thickBot="1">
      <c r="A59" s="318"/>
      <c r="B59" s="267" t="s">
        <v>176</v>
      </c>
      <c r="C59" s="321"/>
      <c r="D59" s="246" t="s">
        <v>177</v>
      </c>
      <c r="E59" s="137"/>
      <c r="F59" s="138"/>
      <c r="G59" s="139"/>
      <c r="H59" s="140"/>
      <c r="I59" s="249"/>
      <c r="J59" s="141"/>
      <c r="K59" s="335"/>
      <c r="L59" s="316"/>
      <c r="M59" s="147"/>
      <c r="N59" s="142"/>
      <c r="O59" s="142"/>
      <c r="P59" s="62"/>
      <c r="Q59" s="96"/>
    </row>
    <row r="60" spans="1:17" ht="43.5" thickBot="1">
      <c r="A60" s="318"/>
      <c r="B60" s="268" t="s">
        <v>178</v>
      </c>
      <c r="C60" s="321"/>
      <c r="D60" s="247" t="s">
        <v>179</v>
      </c>
      <c r="E60" s="117"/>
      <c r="F60" s="118"/>
      <c r="G60" s="119"/>
      <c r="H60" s="110"/>
      <c r="I60" s="249"/>
      <c r="J60" s="76"/>
      <c r="K60" s="313"/>
      <c r="L60" s="316"/>
      <c r="M60" s="193"/>
      <c r="N60" s="120"/>
      <c r="O60" s="120"/>
      <c r="P60" s="62"/>
      <c r="Q60" s="96"/>
    </row>
    <row r="61" spans="1:17" ht="36.6" customHeight="1">
      <c r="A61" s="318"/>
      <c r="B61" s="265" t="s">
        <v>180</v>
      </c>
      <c r="C61" s="322" t="s">
        <v>152</v>
      </c>
      <c r="D61" s="227" t="s">
        <v>181</v>
      </c>
      <c r="E61" s="54"/>
      <c r="F61" s="55"/>
      <c r="G61" s="56"/>
      <c r="H61" s="57"/>
      <c r="I61" s="249"/>
      <c r="J61" s="60"/>
      <c r="K61" s="312" t="str" cm="1">
        <f t="array" ref="K61">IF((AND(J61:J62=1)), "Fully Mapped", "Not/ Partially Mapped")</f>
        <v>Not/ Partially Mapped</v>
      </c>
      <c r="L61" s="316"/>
      <c r="M61" s="135"/>
      <c r="N61" s="61"/>
      <c r="O61" s="61"/>
      <c r="P61" s="62"/>
      <c r="Q61" s="63"/>
    </row>
    <row r="62" spans="1:17" ht="43.5" thickBot="1">
      <c r="A62" s="318"/>
      <c r="B62" s="266" t="s">
        <v>182</v>
      </c>
      <c r="C62" s="323"/>
      <c r="D62" s="277" t="s">
        <v>183</v>
      </c>
      <c r="E62" s="81"/>
      <c r="F62" s="72"/>
      <c r="G62" s="73"/>
      <c r="H62" s="74"/>
      <c r="I62" s="249"/>
      <c r="J62" s="68"/>
      <c r="K62" s="313"/>
      <c r="L62" s="310"/>
      <c r="M62" s="86"/>
      <c r="N62" s="69"/>
      <c r="O62" s="69"/>
      <c r="P62" s="62"/>
      <c r="Q62" s="70"/>
    </row>
    <row r="63" spans="1:17" ht="21.75">
      <c r="A63" s="317" t="s">
        <v>184</v>
      </c>
      <c r="B63" s="224" t="s">
        <v>48</v>
      </c>
      <c r="C63" s="226" t="s">
        <v>49</v>
      </c>
      <c r="D63" s="225" t="s">
        <v>50</v>
      </c>
      <c r="E63" s="183"/>
      <c r="F63" s="184"/>
      <c r="G63" s="184"/>
      <c r="H63" s="184"/>
      <c r="I63" s="58"/>
      <c r="J63" s="185"/>
      <c r="K63" s="185"/>
      <c r="L63" s="186"/>
      <c r="M63" s="187"/>
      <c r="N63" s="187"/>
      <c r="O63" s="187"/>
      <c r="P63" s="58"/>
      <c r="Q63" s="190"/>
    </row>
    <row r="64" spans="1:17" ht="42.95">
      <c r="A64" s="318"/>
      <c r="B64" s="265" t="s">
        <v>185</v>
      </c>
      <c r="C64" s="322" t="s">
        <v>186</v>
      </c>
      <c r="D64" s="227" t="s">
        <v>187</v>
      </c>
      <c r="E64" s="130"/>
      <c r="F64" s="131"/>
      <c r="G64" s="132"/>
      <c r="H64" s="133"/>
      <c r="I64" s="249"/>
      <c r="J64" s="134"/>
      <c r="K64" s="312" t="str" cm="1">
        <f t="array" ref="K64">IF((AND(J64:J65=1)), "Fully Mapped", "Not/ Partially Mapped")</f>
        <v>Not/ Partially Mapped</v>
      </c>
      <c r="L64" s="309">
        <f>SUM('Workings out'!H3:H8)</f>
        <v>0</v>
      </c>
      <c r="M64" s="135"/>
      <c r="N64" s="135"/>
      <c r="O64" s="135"/>
      <c r="P64" s="62"/>
      <c r="Q64" s="136"/>
    </row>
    <row r="65" spans="1:17" ht="21.95" thickBot="1">
      <c r="A65" s="318"/>
      <c r="B65" s="266" t="s">
        <v>188</v>
      </c>
      <c r="C65" s="323"/>
      <c r="D65" s="229" t="s">
        <v>189</v>
      </c>
      <c r="E65" s="122"/>
      <c r="F65" s="123"/>
      <c r="G65" s="124"/>
      <c r="H65" s="125"/>
      <c r="I65" s="249"/>
      <c r="J65" s="170"/>
      <c r="K65" s="313"/>
      <c r="L65" s="316"/>
      <c r="M65" s="193"/>
      <c r="N65" s="171"/>
      <c r="O65" s="171"/>
      <c r="P65" s="62"/>
      <c r="Q65" s="172"/>
    </row>
    <row r="66" spans="1:17" ht="237" thickBot="1">
      <c r="A66" s="318"/>
      <c r="B66" s="240" t="s">
        <v>190</v>
      </c>
      <c r="C66" s="233" t="s">
        <v>191</v>
      </c>
      <c r="D66" s="244" t="s">
        <v>192</v>
      </c>
      <c r="E66" s="82"/>
      <c r="F66" s="83"/>
      <c r="G66" s="84"/>
      <c r="H66" s="85"/>
      <c r="I66" s="249"/>
      <c r="J66" s="88"/>
      <c r="K66" s="88" t="str">
        <f t="shared" ref="K66" si="4">IF((AND(J66=1)), "Fully Mapped", "Not/ Partially Mapped")</f>
        <v>Not/ Partially Mapped</v>
      </c>
      <c r="L66" s="310"/>
      <c r="M66" s="89"/>
      <c r="N66" s="89"/>
      <c r="O66" s="89"/>
      <c r="P66" s="62"/>
      <c r="Q66" s="90"/>
    </row>
    <row r="67" spans="1:17" ht="21.95" thickBot="1">
      <c r="A67" s="318"/>
      <c r="B67" s="224" t="s">
        <v>48</v>
      </c>
      <c r="C67" s="225" t="s">
        <v>84</v>
      </c>
      <c r="D67" s="222" t="s">
        <v>50</v>
      </c>
      <c r="E67" s="188"/>
      <c r="F67" s="184"/>
      <c r="G67" s="77"/>
      <c r="H67" s="91"/>
      <c r="I67" s="58"/>
      <c r="J67" s="185"/>
      <c r="K67" s="185"/>
      <c r="L67" s="192"/>
      <c r="M67" s="187"/>
      <c r="N67" s="187"/>
      <c r="O67" s="187"/>
      <c r="P67" s="58"/>
      <c r="Q67" s="190"/>
    </row>
    <row r="68" spans="1:17" ht="43.5" thickBot="1">
      <c r="A68" s="318"/>
      <c r="B68" s="240" t="s">
        <v>193</v>
      </c>
      <c r="C68" s="233" t="s">
        <v>186</v>
      </c>
      <c r="D68" s="244" t="s">
        <v>194</v>
      </c>
      <c r="E68" s="54"/>
      <c r="F68" s="55"/>
      <c r="G68" s="56"/>
      <c r="H68" s="57"/>
      <c r="I68" s="249"/>
      <c r="J68" s="88"/>
      <c r="K68" s="78" t="str">
        <f>IF((AND(J68=1)), "Fully Mapped", "Not/ Partially Mapped")</f>
        <v>Not/ Partially Mapped</v>
      </c>
      <c r="L68" s="309">
        <f>SUM('Workings out'!I3:I4)</f>
        <v>0</v>
      </c>
      <c r="M68" s="193"/>
      <c r="N68" s="89"/>
      <c r="O68" s="89"/>
      <c r="P68" s="62"/>
      <c r="Q68" s="90"/>
    </row>
    <row r="69" spans="1:17" ht="258.60000000000002" thickBot="1">
      <c r="A69" s="319"/>
      <c r="B69" s="248" t="s">
        <v>195</v>
      </c>
      <c r="C69" s="129" t="s">
        <v>196</v>
      </c>
      <c r="D69" s="244" t="s">
        <v>197</v>
      </c>
      <c r="E69" s="82"/>
      <c r="F69" s="83"/>
      <c r="G69" s="84"/>
      <c r="H69" s="85"/>
      <c r="I69" s="58"/>
      <c r="J69" s="80"/>
      <c r="K69" s="88" t="str">
        <f t="shared" ref="K69" si="5">IF((AND(J69=1)), "Fully Mapped", "Not/ Partially Mapped")</f>
        <v>Not/ Partially Mapped</v>
      </c>
      <c r="L69" s="310"/>
      <c r="M69" s="89"/>
      <c r="N69" s="86"/>
      <c r="O69" s="86"/>
      <c r="P69" s="62"/>
      <c r="Q69" s="87"/>
    </row>
    <row r="70" spans="1:17" ht="23.1">
      <c r="B70" s="271"/>
      <c r="C70" s="232"/>
      <c r="E70" s="97"/>
      <c r="F70" s="98"/>
      <c r="G70" s="98"/>
      <c r="H70" s="98"/>
      <c r="I70" s="58"/>
      <c r="J70" s="75"/>
      <c r="K70" s="99"/>
      <c r="L70" s="100"/>
      <c r="M70" s="58"/>
      <c r="N70" s="58"/>
      <c r="O70" s="58"/>
      <c r="P70" s="62"/>
      <c r="Q70" s="58"/>
    </row>
    <row r="71" spans="1:17" ht="23.1">
      <c r="B71" s="271"/>
      <c r="C71" s="232"/>
      <c r="E71" s="97"/>
      <c r="F71" s="98"/>
      <c r="G71" s="98"/>
      <c r="H71" s="98"/>
      <c r="I71" s="58"/>
      <c r="J71" s="75"/>
      <c r="K71" s="99"/>
      <c r="L71" s="100"/>
      <c r="M71" s="58"/>
      <c r="N71" s="58"/>
      <c r="O71" s="58"/>
      <c r="P71" s="62"/>
      <c r="Q71" s="58"/>
    </row>
    <row r="72" spans="1:17" ht="23.1">
      <c r="B72" s="271"/>
      <c r="C72" s="232"/>
      <c r="P72" s="105"/>
    </row>
    <row r="73" spans="1:17" ht="23.1">
      <c r="B73" s="271"/>
      <c r="C73" s="232"/>
      <c r="P73" s="105"/>
    </row>
    <row r="74" spans="1:17" ht="23.1">
      <c r="B74" s="271"/>
      <c r="C74" s="232"/>
      <c r="P74" s="105"/>
    </row>
    <row r="75" spans="1:17" thickBot="1">
      <c r="B75" s="271"/>
      <c r="C75" s="232"/>
      <c r="P75" s="105"/>
    </row>
    <row r="76" spans="1:17" thickBot="1">
      <c r="B76" s="271"/>
      <c r="C76" s="232"/>
      <c r="H76" s="106"/>
      <c r="P76" s="105"/>
    </row>
    <row r="77" spans="1:17" ht="23.1">
      <c r="B77" s="271"/>
      <c r="C77" s="232"/>
      <c r="P77" s="105"/>
    </row>
    <row r="78" spans="1:17" ht="23.1">
      <c r="B78" s="271"/>
      <c r="C78" s="232"/>
      <c r="P78" s="105"/>
    </row>
    <row r="79" spans="1:17" ht="23.1">
      <c r="B79" s="271"/>
      <c r="C79" s="232"/>
      <c r="P79" s="105"/>
    </row>
    <row r="80" spans="1:17" ht="23.1">
      <c r="B80" s="271"/>
      <c r="C80" s="232"/>
      <c r="P80" s="105"/>
    </row>
    <row r="81" spans="2:16" ht="23.1">
      <c r="B81" s="271"/>
      <c r="C81" s="232"/>
      <c r="P81" s="105"/>
    </row>
    <row r="82" spans="2:16" ht="23.1">
      <c r="B82" s="271"/>
      <c r="C82" s="232"/>
      <c r="P82" s="105"/>
    </row>
    <row r="83" spans="2:16" ht="23.1">
      <c r="B83" s="271"/>
      <c r="C83" s="232"/>
      <c r="P83" s="105"/>
    </row>
    <row r="84" spans="2:16" ht="23.1">
      <c r="B84" s="271"/>
      <c r="C84" s="232"/>
      <c r="P84" s="105"/>
    </row>
    <row r="85" spans="2:16" ht="23.1">
      <c r="B85" s="271"/>
      <c r="C85" s="232"/>
      <c r="P85" s="105"/>
    </row>
    <row r="86" spans="2:16" ht="23.1">
      <c r="B86" s="271"/>
      <c r="C86" s="232"/>
      <c r="P86" s="105"/>
    </row>
    <row r="87" spans="2:16" ht="23.1">
      <c r="B87" s="271"/>
      <c r="C87" s="232"/>
      <c r="P87" s="105"/>
    </row>
    <row r="88" spans="2:16" ht="23.1">
      <c r="B88" s="271"/>
      <c r="C88" s="232"/>
      <c r="P88" s="105"/>
    </row>
    <row r="89" spans="2:16" ht="23.1">
      <c r="B89" s="271"/>
      <c r="C89" s="232"/>
      <c r="P89" s="105"/>
    </row>
    <row r="90" spans="2:16" ht="23.1">
      <c r="B90" s="271"/>
      <c r="C90" s="232"/>
      <c r="P90" s="105"/>
    </row>
    <row r="91" spans="2:16" ht="23.1">
      <c r="B91" s="271"/>
      <c r="C91" s="232"/>
      <c r="P91" s="105"/>
    </row>
    <row r="92" spans="2:16" ht="23.1">
      <c r="B92" s="271"/>
      <c r="C92" s="232"/>
      <c r="P92" s="105"/>
    </row>
    <row r="93" spans="2:16" ht="23.1">
      <c r="B93" s="271"/>
      <c r="C93" s="232"/>
      <c r="P93" s="105"/>
    </row>
    <row r="94" spans="2:16" ht="23.1">
      <c r="B94" s="271"/>
      <c r="C94" s="232"/>
      <c r="P94" s="105"/>
    </row>
    <row r="95" spans="2:16" ht="23.1">
      <c r="B95" s="271"/>
      <c r="C95" s="232"/>
      <c r="P95" s="105"/>
    </row>
    <row r="96" spans="2:16" ht="23.1">
      <c r="B96" s="271"/>
      <c r="C96" s="232"/>
      <c r="P96" s="105"/>
    </row>
    <row r="97" spans="2:16" ht="23.1">
      <c r="B97" s="271"/>
      <c r="C97" s="232"/>
      <c r="P97" s="105"/>
    </row>
    <row r="98" spans="2:16" ht="23.1">
      <c r="B98" s="271"/>
      <c r="C98" s="232"/>
      <c r="P98" s="105"/>
    </row>
    <row r="99" spans="2:16" ht="23.1">
      <c r="B99" s="271"/>
      <c r="C99" s="232"/>
      <c r="P99" s="105"/>
    </row>
    <row r="100" spans="2:16" ht="23.1">
      <c r="B100" s="271"/>
      <c r="C100" s="232"/>
      <c r="P100" s="105"/>
    </row>
    <row r="101" spans="2:16" ht="23.1">
      <c r="B101" s="271"/>
      <c r="C101" s="232"/>
      <c r="P101" s="105"/>
    </row>
    <row r="102" spans="2:16" ht="23.1">
      <c r="B102" s="271"/>
      <c r="C102" s="232"/>
      <c r="P102" s="105"/>
    </row>
    <row r="103" spans="2:16" ht="23.1">
      <c r="B103" s="271"/>
      <c r="C103" s="232"/>
      <c r="P103" s="105"/>
    </row>
    <row r="104" spans="2:16" ht="23.1">
      <c r="B104" s="271"/>
      <c r="C104" s="232"/>
      <c r="P104" s="105"/>
    </row>
    <row r="105" spans="2:16" ht="23.1">
      <c r="B105" s="271"/>
      <c r="C105" s="232"/>
      <c r="P105" s="105"/>
    </row>
    <row r="106" spans="2:16" ht="23.1">
      <c r="B106" s="271"/>
      <c r="C106" s="232"/>
      <c r="P106" s="105"/>
    </row>
    <row r="107" spans="2:16" ht="23.1">
      <c r="B107" s="271"/>
      <c r="C107" s="232"/>
      <c r="P107" s="105"/>
    </row>
    <row r="108" spans="2:16" ht="23.1">
      <c r="B108" s="271"/>
      <c r="C108" s="232"/>
      <c r="P108" s="105"/>
    </row>
    <row r="109" spans="2:16" ht="23.1">
      <c r="B109" s="271"/>
      <c r="C109" s="232"/>
      <c r="P109" s="105"/>
    </row>
    <row r="110" spans="2:16" ht="23.1">
      <c r="B110" s="271"/>
      <c r="C110" s="232"/>
      <c r="P110" s="105"/>
    </row>
    <row r="111" spans="2:16" ht="23.1">
      <c r="B111" s="271"/>
      <c r="C111" s="232"/>
      <c r="P111" s="105"/>
    </row>
    <row r="112" spans="2:16" ht="23.1">
      <c r="B112" s="271"/>
      <c r="C112" s="232"/>
      <c r="P112" s="105"/>
    </row>
    <row r="113" spans="2:16" ht="23.1">
      <c r="B113" s="271"/>
      <c r="C113" s="232"/>
      <c r="P113" s="105"/>
    </row>
    <row r="114" spans="2:16" ht="23.1">
      <c r="B114" s="271"/>
      <c r="C114" s="232"/>
      <c r="P114" s="105"/>
    </row>
    <row r="115" spans="2:16" ht="23.1">
      <c r="B115" s="271"/>
      <c r="C115" s="232"/>
      <c r="P115" s="105"/>
    </row>
    <row r="116" spans="2:16" ht="23.1">
      <c r="B116" s="271"/>
      <c r="C116" s="232"/>
      <c r="P116" s="105"/>
    </row>
    <row r="117" spans="2:16" ht="23.1">
      <c r="B117" s="271"/>
      <c r="C117" s="232"/>
      <c r="P117" s="105"/>
    </row>
    <row r="118" spans="2:16" ht="23.1">
      <c r="B118" s="271"/>
      <c r="C118" s="232"/>
      <c r="P118" s="105"/>
    </row>
    <row r="119" spans="2:16" ht="23.1">
      <c r="B119" s="271"/>
      <c r="C119" s="232"/>
      <c r="P119" s="105"/>
    </row>
    <row r="120" spans="2:16" ht="23.1">
      <c r="B120" s="271"/>
      <c r="C120" s="232"/>
      <c r="P120" s="105"/>
    </row>
    <row r="121" spans="2:16" ht="23.1">
      <c r="B121" s="271"/>
      <c r="C121" s="232"/>
      <c r="P121" s="105"/>
    </row>
    <row r="122" spans="2:16" ht="23.1">
      <c r="B122" s="271"/>
      <c r="C122" s="232"/>
      <c r="P122" s="105"/>
    </row>
    <row r="123" spans="2:16" ht="23.1">
      <c r="B123" s="271"/>
      <c r="C123" s="232"/>
      <c r="P123" s="105"/>
    </row>
    <row r="124" spans="2:16" ht="23.1">
      <c r="B124" s="271"/>
      <c r="C124" s="232"/>
      <c r="P124" s="105"/>
    </row>
    <row r="125" spans="2:16" ht="23.1">
      <c r="B125" s="271"/>
      <c r="C125" s="232"/>
      <c r="P125" s="105"/>
    </row>
    <row r="126" spans="2:16" ht="23.1">
      <c r="B126" s="271"/>
      <c r="C126" s="232"/>
      <c r="P126" s="105"/>
    </row>
    <row r="127" spans="2:16" ht="23.1">
      <c r="B127" s="271"/>
      <c r="C127" s="232"/>
      <c r="P127" s="105"/>
    </row>
    <row r="128" spans="2:16" ht="23.1">
      <c r="B128" s="271"/>
      <c r="C128" s="232"/>
      <c r="P128" s="105"/>
    </row>
    <row r="129" spans="2:16" ht="23.1">
      <c r="B129" s="271"/>
      <c r="C129" s="232"/>
      <c r="P129" s="105"/>
    </row>
    <row r="130" spans="2:16" ht="23.1">
      <c r="B130" s="271"/>
      <c r="C130" s="232"/>
      <c r="P130" s="105"/>
    </row>
    <row r="131" spans="2:16" ht="23.1">
      <c r="B131" s="271"/>
      <c r="C131" s="232"/>
      <c r="P131" s="105"/>
    </row>
    <row r="132" spans="2:16" ht="23.1">
      <c r="B132" s="271"/>
      <c r="C132" s="232"/>
      <c r="P132" s="105"/>
    </row>
    <row r="133" spans="2:16" ht="23.1">
      <c r="B133" s="271"/>
      <c r="C133" s="232"/>
      <c r="P133" s="105"/>
    </row>
    <row r="134" spans="2:16" ht="23.1">
      <c r="B134" s="271"/>
      <c r="C134" s="232"/>
      <c r="P134" s="105"/>
    </row>
    <row r="135" spans="2:16" ht="23.1">
      <c r="B135" s="271"/>
      <c r="C135" s="232"/>
      <c r="P135" s="105"/>
    </row>
    <row r="136" spans="2:16" ht="23.1">
      <c r="B136" s="271"/>
      <c r="C136" s="232"/>
      <c r="P136" s="105"/>
    </row>
    <row r="137" spans="2:16" ht="23.1">
      <c r="B137" s="271"/>
      <c r="C137" s="232"/>
      <c r="P137" s="105"/>
    </row>
    <row r="138" spans="2:16" ht="23.1">
      <c r="B138" s="271"/>
      <c r="C138" s="232"/>
      <c r="P138" s="105"/>
    </row>
    <row r="139" spans="2:16" ht="23.1">
      <c r="B139" s="271"/>
      <c r="C139" s="232"/>
      <c r="P139" s="105"/>
    </row>
    <row r="140" spans="2:16" ht="23.1">
      <c r="B140" s="271"/>
      <c r="C140" s="232"/>
      <c r="P140" s="105"/>
    </row>
    <row r="141" spans="2:16" ht="23.1">
      <c r="B141" s="271"/>
      <c r="C141" s="232"/>
      <c r="P141" s="105"/>
    </row>
    <row r="142" spans="2:16" ht="23.1">
      <c r="B142" s="271"/>
      <c r="C142" s="232"/>
      <c r="P142" s="105"/>
    </row>
    <row r="143" spans="2:16" ht="23.1">
      <c r="B143" s="271"/>
      <c r="C143" s="232"/>
      <c r="P143" s="105"/>
    </row>
    <row r="144" spans="2:16" ht="23.1">
      <c r="B144" s="271"/>
      <c r="C144" s="232"/>
      <c r="P144" s="105"/>
    </row>
    <row r="145" spans="2:16" ht="23.1">
      <c r="B145" s="271"/>
      <c r="C145" s="232"/>
      <c r="P145" s="105"/>
    </row>
    <row r="146" spans="2:16" ht="23.1">
      <c r="B146" s="271"/>
      <c r="C146" s="232"/>
      <c r="P146" s="105"/>
    </row>
    <row r="147" spans="2:16" ht="23.1">
      <c r="B147" s="271"/>
      <c r="C147" s="232"/>
      <c r="P147" s="105"/>
    </row>
    <row r="148" spans="2:16" ht="23.1">
      <c r="B148" s="271"/>
      <c r="C148" s="232"/>
      <c r="P148" s="105"/>
    </row>
    <row r="149" spans="2:16" ht="23.1">
      <c r="B149" s="271"/>
      <c r="C149" s="232"/>
      <c r="P149" s="105"/>
    </row>
    <row r="150" spans="2:16" ht="23.1">
      <c r="B150" s="271"/>
      <c r="C150" s="232"/>
      <c r="P150" s="105"/>
    </row>
    <row r="151" spans="2:16" ht="23.1">
      <c r="B151" s="271"/>
      <c r="C151" s="232"/>
      <c r="P151" s="105"/>
    </row>
    <row r="152" spans="2:16" ht="23.1">
      <c r="B152" s="271"/>
      <c r="C152" s="232"/>
      <c r="P152" s="105"/>
    </row>
    <row r="153" spans="2:16" ht="23.1">
      <c r="B153" s="271"/>
      <c r="C153" s="232"/>
      <c r="P153" s="105"/>
    </row>
    <row r="154" spans="2:16" ht="23.1">
      <c r="B154" s="271"/>
      <c r="C154" s="232"/>
      <c r="P154" s="105"/>
    </row>
    <row r="155" spans="2:16" ht="23.1">
      <c r="B155" s="271"/>
      <c r="C155" s="232"/>
      <c r="P155" s="105"/>
    </row>
    <row r="156" spans="2:16" ht="23.1">
      <c r="B156" s="271"/>
      <c r="C156" s="232"/>
      <c r="P156" s="105"/>
    </row>
    <row r="157" spans="2:16" ht="23.1">
      <c r="B157" s="271"/>
      <c r="C157" s="232"/>
      <c r="P157" s="105"/>
    </row>
    <row r="158" spans="2:16" ht="23.1">
      <c r="B158" s="271"/>
      <c r="C158" s="232"/>
      <c r="P158" s="105"/>
    </row>
    <row r="159" spans="2:16" ht="23.1">
      <c r="B159" s="271"/>
      <c r="C159" s="232"/>
      <c r="P159" s="105"/>
    </row>
    <row r="160" spans="2:16" ht="23.1">
      <c r="B160" s="271"/>
      <c r="C160" s="232"/>
      <c r="P160" s="105"/>
    </row>
    <row r="161" spans="2:16" ht="23.1">
      <c r="B161" s="271"/>
      <c r="C161" s="232"/>
      <c r="P161" s="105"/>
    </row>
    <row r="162" spans="2:16" ht="23.1">
      <c r="B162" s="271"/>
      <c r="C162" s="232"/>
      <c r="P162" s="105"/>
    </row>
    <row r="163" spans="2:16" ht="23.1">
      <c r="B163" s="271"/>
      <c r="C163" s="232"/>
      <c r="P163" s="105"/>
    </row>
    <row r="164" spans="2:16" ht="23.1">
      <c r="B164" s="271"/>
      <c r="C164" s="232"/>
      <c r="P164" s="105"/>
    </row>
    <row r="165" spans="2:16" ht="23.1">
      <c r="B165" s="271"/>
      <c r="C165" s="232"/>
      <c r="P165" s="105"/>
    </row>
    <row r="166" spans="2:16" ht="23.1">
      <c r="B166" s="271"/>
      <c r="C166" s="232"/>
      <c r="P166" s="105"/>
    </row>
    <row r="167" spans="2:16" ht="23.1">
      <c r="B167" s="271"/>
      <c r="C167" s="232"/>
      <c r="P167" s="105"/>
    </row>
    <row r="168" spans="2:16" ht="23.1">
      <c r="B168" s="271"/>
      <c r="C168" s="232"/>
      <c r="P168" s="105"/>
    </row>
    <row r="169" spans="2:16" ht="23.1">
      <c r="B169" s="271"/>
      <c r="C169" s="232"/>
      <c r="P169" s="105"/>
    </row>
    <row r="170" spans="2:16" ht="23.1">
      <c r="B170" s="271"/>
      <c r="C170" s="232"/>
      <c r="P170" s="105"/>
    </row>
    <row r="171" spans="2:16" ht="23.1">
      <c r="B171" s="271"/>
      <c r="C171" s="232"/>
      <c r="P171" s="105"/>
    </row>
    <row r="172" spans="2:16" ht="23.1">
      <c r="B172" s="271"/>
      <c r="C172" s="232"/>
      <c r="P172" s="105"/>
    </row>
    <row r="173" spans="2:16" ht="23.1">
      <c r="B173" s="271"/>
      <c r="C173" s="232"/>
      <c r="P173" s="105"/>
    </row>
    <row r="174" spans="2:16" ht="23.1">
      <c r="B174" s="271"/>
      <c r="C174" s="232"/>
      <c r="P174" s="105"/>
    </row>
    <row r="175" spans="2:16" ht="23.1">
      <c r="B175" s="271"/>
      <c r="C175" s="232"/>
      <c r="P175" s="105"/>
    </row>
    <row r="176" spans="2:16" ht="23.1">
      <c r="B176" s="271"/>
      <c r="C176" s="232"/>
      <c r="P176" s="105"/>
    </row>
    <row r="177" spans="2:16" ht="23.1">
      <c r="B177" s="271"/>
      <c r="C177" s="232"/>
      <c r="P177" s="105"/>
    </row>
    <row r="178" spans="2:16" ht="23.1">
      <c r="B178" s="271"/>
      <c r="C178" s="232"/>
      <c r="P178" s="105"/>
    </row>
    <row r="179" spans="2:16" ht="23.1">
      <c r="B179" s="271"/>
      <c r="C179" s="232"/>
      <c r="P179" s="105"/>
    </row>
    <row r="180" spans="2:16" ht="23.1">
      <c r="B180" s="271"/>
      <c r="C180" s="232"/>
      <c r="P180" s="105"/>
    </row>
    <row r="181" spans="2:16" ht="23.1">
      <c r="B181" s="271"/>
      <c r="C181" s="232"/>
      <c r="P181" s="105"/>
    </row>
    <row r="182" spans="2:16" ht="23.1">
      <c r="B182" s="271"/>
      <c r="C182" s="232"/>
      <c r="P182" s="105"/>
    </row>
    <row r="183" spans="2:16" ht="23.1">
      <c r="B183" s="271"/>
      <c r="C183" s="232"/>
      <c r="P183" s="105"/>
    </row>
    <row r="184" spans="2:16" ht="23.1">
      <c r="B184" s="271"/>
      <c r="C184" s="232"/>
      <c r="P184" s="105"/>
    </row>
    <row r="185" spans="2:16" ht="23.1">
      <c r="B185" s="271"/>
      <c r="C185" s="232"/>
      <c r="P185" s="105"/>
    </row>
    <row r="186" spans="2:16" ht="23.1">
      <c r="B186" s="271"/>
      <c r="C186" s="232"/>
      <c r="P186" s="105"/>
    </row>
    <row r="187" spans="2:16" ht="23.1">
      <c r="B187" s="271"/>
      <c r="C187" s="232"/>
      <c r="P187" s="105"/>
    </row>
    <row r="188" spans="2:16" ht="23.1">
      <c r="B188" s="271"/>
      <c r="C188" s="232"/>
      <c r="P188" s="105"/>
    </row>
    <row r="189" spans="2:16" ht="23.1">
      <c r="B189" s="271"/>
      <c r="C189" s="232"/>
      <c r="P189" s="105"/>
    </row>
    <row r="190" spans="2:16" ht="23.1">
      <c r="B190" s="271"/>
      <c r="C190" s="232"/>
      <c r="P190" s="105"/>
    </row>
    <row r="191" spans="2:16" ht="23.1">
      <c r="B191" s="271"/>
      <c r="C191" s="232"/>
      <c r="P191" s="105"/>
    </row>
    <row r="192" spans="2:16" ht="23.1">
      <c r="B192" s="271"/>
      <c r="C192" s="232"/>
      <c r="P192" s="105"/>
    </row>
    <row r="193" spans="2:16" ht="23.1">
      <c r="B193" s="271"/>
      <c r="C193" s="232"/>
      <c r="P193" s="105"/>
    </row>
    <row r="194" spans="2:16" ht="23.1">
      <c r="B194" s="271"/>
      <c r="C194" s="232"/>
      <c r="P194" s="105"/>
    </row>
    <row r="195" spans="2:16" ht="23.1">
      <c r="B195" s="271"/>
      <c r="C195" s="232"/>
      <c r="P195" s="105"/>
    </row>
    <row r="196" spans="2:16" ht="23.1">
      <c r="B196" s="271"/>
      <c r="C196" s="232"/>
      <c r="P196" s="105"/>
    </row>
    <row r="197" spans="2:16" ht="23.1">
      <c r="B197" s="271"/>
      <c r="C197" s="232"/>
      <c r="P197" s="105"/>
    </row>
    <row r="198" spans="2:16" ht="23.1">
      <c r="B198" s="271"/>
      <c r="C198" s="232"/>
      <c r="P198" s="105"/>
    </row>
    <row r="199" spans="2:16" ht="23.1">
      <c r="B199" s="271"/>
      <c r="C199" s="232"/>
      <c r="P199" s="105"/>
    </row>
    <row r="200" spans="2:16" ht="23.1">
      <c r="B200" s="271"/>
      <c r="C200" s="232"/>
      <c r="P200" s="105"/>
    </row>
    <row r="201" spans="2:16" ht="23.1">
      <c r="B201" s="271"/>
      <c r="C201" s="232"/>
      <c r="P201" s="105"/>
    </row>
    <row r="202" spans="2:16" ht="23.1">
      <c r="B202" s="271"/>
      <c r="C202" s="232"/>
      <c r="P202" s="105"/>
    </row>
    <row r="203" spans="2:16" ht="23.1">
      <c r="B203" s="271"/>
      <c r="C203" s="232"/>
      <c r="P203" s="105"/>
    </row>
    <row r="204" spans="2:16" ht="23.1">
      <c r="B204" s="271"/>
      <c r="C204" s="232"/>
      <c r="P204" s="105"/>
    </row>
    <row r="205" spans="2:16" ht="23.1">
      <c r="B205" s="271"/>
      <c r="C205" s="232"/>
      <c r="P205" s="105"/>
    </row>
    <row r="206" spans="2:16" ht="23.1">
      <c r="B206" s="271"/>
      <c r="C206" s="232"/>
      <c r="P206" s="105"/>
    </row>
    <row r="207" spans="2:16" ht="23.1">
      <c r="B207" s="271"/>
      <c r="C207" s="232"/>
      <c r="P207" s="105"/>
    </row>
    <row r="208" spans="2:16" ht="23.1">
      <c r="B208" s="271"/>
      <c r="C208" s="232"/>
      <c r="P208" s="105"/>
    </row>
    <row r="209" spans="2:16" ht="23.1">
      <c r="B209" s="271"/>
      <c r="C209" s="232"/>
      <c r="P209" s="105"/>
    </row>
    <row r="210" spans="2:16" ht="23.1">
      <c r="B210" s="271"/>
      <c r="C210" s="232"/>
      <c r="P210" s="105"/>
    </row>
    <row r="211" spans="2:16" ht="23.1">
      <c r="B211" s="271"/>
      <c r="C211" s="232"/>
      <c r="P211" s="105"/>
    </row>
    <row r="212" spans="2:16" ht="23.1">
      <c r="B212" s="271"/>
      <c r="C212" s="232"/>
      <c r="P212" s="105"/>
    </row>
    <row r="213" spans="2:16" ht="23.1">
      <c r="B213" s="271"/>
      <c r="C213" s="232"/>
      <c r="P213" s="105"/>
    </row>
    <row r="214" spans="2:16" ht="23.1">
      <c r="B214" s="271"/>
      <c r="C214" s="232"/>
      <c r="P214" s="105"/>
    </row>
    <row r="215" spans="2:16" ht="23.1">
      <c r="B215" s="271"/>
      <c r="C215" s="232"/>
      <c r="P215" s="105"/>
    </row>
    <row r="216" spans="2:16" ht="23.1">
      <c r="B216" s="271"/>
      <c r="C216" s="232"/>
      <c r="P216" s="105"/>
    </row>
    <row r="217" spans="2:16" ht="23.1">
      <c r="B217" s="271"/>
      <c r="C217" s="232"/>
      <c r="P217" s="105"/>
    </row>
    <row r="218" spans="2:16" ht="23.1">
      <c r="B218" s="271"/>
      <c r="C218" s="232"/>
      <c r="P218" s="105"/>
    </row>
    <row r="219" spans="2:16" ht="23.1">
      <c r="B219" s="271"/>
      <c r="C219" s="232"/>
      <c r="P219" s="105"/>
    </row>
    <row r="220" spans="2:16" ht="23.1">
      <c r="B220" s="271"/>
      <c r="C220" s="232"/>
      <c r="P220" s="105"/>
    </row>
    <row r="221" spans="2:16" ht="23.1">
      <c r="B221" s="271"/>
      <c r="C221" s="232"/>
      <c r="P221" s="105"/>
    </row>
    <row r="222" spans="2:16" ht="23.1">
      <c r="B222" s="271"/>
      <c r="C222" s="232"/>
      <c r="P222" s="105"/>
    </row>
    <row r="223" spans="2:16" ht="23.1">
      <c r="B223" s="271"/>
      <c r="C223" s="232"/>
      <c r="P223" s="105"/>
    </row>
    <row r="224" spans="2:16" ht="23.1">
      <c r="B224" s="271"/>
      <c r="C224" s="232"/>
      <c r="P224" s="105"/>
    </row>
    <row r="225" spans="2:16" ht="23.1">
      <c r="B225" s="271"/>
      <c r="C225" s="232"/>
      <c r="P225" s="105"/>
    </row>
    <row r="226" spans="2:16" ht="23.1">
      <c r="B226" s="271"/>
      <c r="C226" s="232"/>
      <c r="P226" s="105"/>
    </row>
    <row r="227" spans="2:16" ht="23.1">
      <c r="B227" s="271"/>
      <c r="C227" s="232"/>
      <c r="P227" s="105"/>
    </row>
    <row r="228" spans="2:16" ht="23.1">
      <c r="B228" s="271"/>
      <c r="C228" s="232"/>
      <c r="P228" s="105"/>
    </row>
    <row r="229" spans="2:16" ht="23.1">
      <c r="B229" s="271"/>
      <c r="C229" s="232"/>
      <c r="P229" s="105"/>
    </row>
    <row r="230" spans="2:16" ht="23.1">
      <c r="B230" s="271"/>
      <c r="C230" s="232"/>
      <c r="P230" s="105"/>
    </row>
    <row r="231" spans="2:16" ht="23.1">
      <c r="B231" s="271"/>
      <c r="C231" s="232"/>
      <c r="P231" s="105"/>
    </row>
    <row r="232" spans="2:16" ht="23.1">
      <c r="B232" s="271"/>
      <c r="C232" s="232"/>
      <c r="P232" s="105"/>
    </row>
    <row r="233" spans="2:16" ht="23.1">
      <c r="B233" s="271"/>
      <c r="C233" s="232"/>
      <c r="P233" s="105"/>
    </row>
    <row r="234" spans="2:16" ht="23.1">
      <c r="B234" s="271"/>
      <c r="C234" s="232"/>
      <c r="P234" s="105"/>
    </row>
    <row r="235" spans="2:16" ht="23.1">
      <c r="B235" s="271"/>
      <c r="C235" s="232"/>
      <c r="P235" s="105"/>
    </row>
    <row r="236" spans="2:16" ht="23.1">
      <c r="B236" s="271"/>
      <c r="C236" s="232"/>
      <c r="P236" s="105"/>
    </row>
    <row r="237" spans="2:16" ht="23.1">
      <c r="B237" s="271"/>
      <c r="C237" s="232"/>
      <c r="P237" s="105"/>
    </row>
    <row r="238" spans="2:16" ht="23.1">
      <c r="B238" s="271"/>
      <c r="C238" s="232"/>
      <c r="P238" s="105"/>
    </row>
    <row r="239" spans="2:16" ht="23.1">
      <c r="B239" s="271"/>
      <c r="C239" s="232"/>
      <c r="P239" s="105"/>
    </row>
    <row r="240" spans="2:16" ht="23.1">
      <c r="B240" s="271"/>
      <c r="C240" s="232"/>
      <c r="P240" s="105"/>
    </row>
    <row r="241" spans="2:16" ht="23.1">
      <c r="B241" s="271"/>
      <c r="C241" s="232"/>
      <c r="P241" s="105"/>
    </row>
    <row r="242" spans="2:16" ht="23.1">
      <c r="B242" s="271"/>
      <c r="C242" s="232"/>
      <c r="P242" s="105"/>
    </row>
    <row r="243" spans="2:16" ht="23.1">
      <c r="B243" s="271"/>
      <c r="C243" s="232"/>
      <c r="P243" s="105"/>
    </row>
    <row r="244" spans="2:16" ht="23.1">
      <c r="B244" s="271"/>
      <c r="C244" s="232"/>
      <c r="P244" s="105"/>
    </row>
    <row r="245" spans="2:16" ht="23.1">
      <c r="B245" s="271"/>
      <c r="C245" s="232"/>
      <c r="P245" s="105"/>
    </row>
    <row r="246" spans="2:16" ht="23.1">
      <c r="B246" s="271"/>
      <c r="C246" s="232"/>
      <c r="P246" s="105"/>
    </row>
    <row r="247" spans="2:16" ht="23.1">
      <c r="B247" s="271"/>
      <c r="C247" s="232"/>
      <c r="P247" s="105"/>
    </row>
    <row r="248" spans="2:16" ht="23.1">
      <c r="B248" s="271"/>
      <c r="C248" s="232"/>
      <c r="P248" s="105"/>
    </row>
    <row r="249" spans="2:16" ht="23.1">
      <c r="B249" s="271"/>
      <c r="C249" s="232"/>
      <c r="P249" s="105"/>
    </row>
    <row r="250" spans="2:16" ht="23.1">
      <c r="B250" s="271"/>
      <c r="C250" s="232"/>
      <c r="P250" s="105"/>
    </row>
    <row r="251" spans="2:16" ht="23.1">
      <c r="B251" s="271"/>
      <c r="C251" s="232"/>
      <c r="P251" s="105"/>
    </row>
    <row r="252" spans="2:16" ht="23.1">
      <c r="B252" s="271"/>
      <c r="C252" s="232"/>
      <c r="P252" s="105"/>
    </row>
    <row r="253" spans="2:16" ht="23.1">
      <c r="B253" s="271"/>
      <c r="C253" s="232"/>
      <c r="P253" s="105"/>
    </row>
    <row r="254" spans="2:16" ht="23.1">
      <c r="B254" s="271"/>
      <c r="C254" s="232"/>
      <c r="P254" s="105"/>
    </row>
    <row r="255" spans="2:16" ht="23.1">
      <c r="B255" s="271"/>
      <c r="C255" s="232"/>
      <c r="P255" s="105"/>
    </row>
    <row r="256" spans="2:16" ht="23.1">
      <c r="B256" s="271"/>
      <c r="C256" s="232"/>
      <c r="P256" s="105"/>
    </row>
    <row r="257" spans="2:16" ht="23.1">
      <c r="B257" s="271"/>
      <c r="C257" s="232"/>
      <c r="P257" s="105"/>
    </row>
    <row r="258" spans="2:16" ht="23.1">
      <c r="B258" s="271"/>
      <c r="C258" s="232"/>
      <c r="P258" s="105"/>
    </row>
    <row r="259" spans="2:16" ht="23.1">
      <c r="B259" s="271"/>
      <c r="C259" s="232"/>
      <c r="P259" s="105"/>
    </row>
    <row r="260" spans="2:16" ht="23.1">
      <c r="B260" s="271"/>
      <c r="C260" s="232"/>
      <c r="P260" s="105"/>
    </row>
    <row r="261" spans="2:16" ht="23.1">
      <c r="B261" s="271"/>
      <c r="C261" s="232"/>
      <c r="P261" s="105"/>
    </row>
    <row r="262" spans="2:16" ht="23.1">
      <c r="B262" s="271"/>
      <c r="C262" s="232"/>
      <c r="P262" s="105"/>
    </row>
    <row r="263" spans="2:16" ht="23.1">
      <c r="B263" s="271"/>
      <c r="C263" s="232"/>
      <c r="P263" s="105"/>
    </row>
    <row r="264" spans="2:16" ht="23.1">
      <c r="B264" s="271"/>
      <c r="C264" s="232"/>
      <c r="P264" s="105"/>
    </row>
    <row r="265" spans="2:16" ht="23.1">
      <c r="B265" s="271"/>
      <c r="C265" s="232"/>
      <c r="P265" s="105"/>
    </row>
    <row r="266" spans="2:16" ht="23.1">
      <c r="B266" s="271"/>
      <c r="C266" s="232"/>
      <c r="P266" s="105"/>
    </row>
    <row r="267" spans="2:16" ht="23.1">
      <c r="B267" s="271"/>
      <c r="C267" s="232"/>
      <c r="P267" s="105"/>
    </row>
    <row r="268" spans="2:16" ht="23.1">
      <c r="B268" s="271"/>
      <c r="C268" s="232"/>
      <c r="P268" s="105"/>
    </row>
    <row r="269" spans="2:16" ht="23.1">
      <c r="B269" s="271"/>
      <c r="C269" s="232"/>
      <c r="P269" s="105"/>
    </row>
    <row r="270" spans="2:16" ht="23.1">
      <c r="B270" s="271"/>
      <c r="C270" s="232"/>
      <c r="P270" s="105"/>
    </row>
    <row r="271" spans="2:16" ht="23.1">
      <c r="B271" s="271"/>
      <c r="C271" s="232"/>
      <c r="P271" s="105"/>
    </row>
    <row r="272" spans="2:16" ht="23.1">
      <c r="B272" s="271"/>
      <c r="C272" s="232"/>
      <c r="P272" s="105"/>
    </row>
    <row r="273" spans="2:16" ht="23.1">
      <c r="B273" s="271"/>
      <c r="C273" s="232"/>
      <c r="P273" s="105"/>
    </row>
    <row r="274" spans="2:16" ht="23.1">
      <c r="B274" s="271"/>
      <c r="C274" s="232"/>
      <c r="P274" s="105"/>
    </row>
    <row r="275" spans="2:16" ht="23.1">
      <c r="B275" s="271"/>
      <c r="C275" s="232"/>
      <c r="P275" s="105"/>
    </row>
    <row r="276" spans="2:16" ht="23.1">
      <c r="B276" s="271"/>
      <c r="C276" s="232"/>
      <c r="P276" s="105"/>
    </row>
    <row r="277" spans="2:16" ht="23.1">
      <c r="B277" s="271"/>
      <c r="C277" s="232"/>
      <c r="P277" s="105"/>
    </row>
    <row r="278" spans="2:16" ht="23.1">
      <c r="B278" s="271"/>
      <c r="C278" s="232"/>
      <c r="P278" s="105"/>
    </row>
    <row r="279" spans="2:16" ht="23.1">
      <c r="B279" s="271"/>
      <c r="C279" s="232"/>
      <c r="P279" s="105"/>
    </row>
    <row r="280" spans="2:16" ht="23.1">
      <c r="B280" s="271"/>
      <c r="C280" s="232"/>
      <c r="P280" s="105"/>
    </row>
    <row r="281" spans="2:16" ht="23.1">
      <c r="B281" s="271"/>
      <c r="C281" s="232"/>
      <c r="P281" s="105"/>
    </row>
    <row r="282" spans="2:16" ht="23.1">
      <c r="B282" s="271"/>
      <c r="C282" s="232"/>
      <c r="P282" s="105"/>
    </row>
    <row r="283" spans="2:16" ht="23.1">
      <c r="B283" s="271"/>
      <c r="C283" s="232"/>
      <c r="P283" s="105"/>
    </row>
    <row r="284" spans="2:16" ht="23.1">
      <c r="B284" s="271"/>
      <c r="C284" s="232"/>
      <c r="P284" s="105"/>
    </row>
    <row r="285" spans="2:16" ht="23.1">
      <c r="B285" s="271"/>
      <c r="C285" s="232"/>
      <c r="P285" s="105"/>
    </row>
    <row r="286" spans="2:16" ht="23.1">
      <c r="B286" s="271"/>
      <c r="C286" s="232"/>
      <c r="P286" s="105"/>
    </row>
    <row r="287" spans="2:16" ht="23.1">
      <c r="B287" s="271"/>
      <c r="C287" s="232"/>
      <c r="P287" s="105"/>
    </row>
    <row r="288" spans="2:16" ht="23.1">
      <c r="B288" s="271"/>
      <c r="C288" s="232"/>
      <c r="P288" s="105"/>
    </row>
    <row r="289" spans="2:16" ht="23.1">
      <c r="B289" s="271"/>
      <c r="C289" s="232"/>
      <c r="P289" s="105"/>
    </row>
    <row r="290" spans="2:16" ht="23.1">
      <c r="B290" s="271"/>
      <c r="C290" s="232"/>
      <c r="P290" s="105"/>
    </row>
    <row r="291" spans="2:16" ht="23.1">
      <c r="B291" s="271"/>
      <c r="C291" s="232"/>
      <c r="P291" s="105"/>
    </row>
    <row r="292" spans="2:16" ht="23.1">
      <c r="B292" s="271"/>
      <c r="C292" s="232"/>
      <c r="P292" s="105"/>
    </row>
    <row r="293" spans="2:16" ht="23.1">
      <c r="B293" s="271"/>
      <c r="C293" s="232"/>
      <c r="P293" s="105"/>
    </row>
    <row r="294" spans="2:16" ht="23.1">
      <c r="B294" s="271"/>
      <c r="C294" s="232"/>
      <c r="P294" s="105"/>
    </row>
    <row r="295" spans="2:16" ht="23.1">
      <c r="B295" s="271"/>
      <c r="C295" s="232"/>
      <c r="P295" s="105"/>
    </row>
    <row r="296" spans="2:16" ht="23.1">
      <c r="B296" s="271"/>
      <c r="C296" s="232"/>
      <c r="P296" s="105"/>
    </row>
    <row r="297" spans="2:16" ht="23.1">
      <c r="B297" s="271"/>
      <c r="C297" s="232"/>
      <c r="P297" s="105"/>
    </row>
    <row r="298" spans="2:16" ht="23.1">
      <c r="B298" s="271"/>
      <c r="C298" s="232"/>
      <c r="P298" s="105"/>
    </row>
    <row r="299" spans="2:16" ht="23.1">
      <c r="B299" s="271"/>
      <c r="C299" s="232"/>
      <c r="P299" s="105"/>
    </row>
    <row r="300" spans="2:16" ht="23.1">
      <c r="B300" s="271"/>
      <c r="C300" s="232"/>
      <c r="P300" s="105"/>
    </row>
    <row r="301" spans="2:16" ht="23.1">
      <c r="B301" s="271"/>
      <c r="C301" s="232"/>
      <c r="P301" s="105"/>
    </row>
    <row r="302" spans="2:16" ht="23.1">
      <c r="B302" s="271"/>
      <c r="C302" s="232"/>
      <c r="P302" s="105"/>
    </row>
    <row r="303" spans="2:16" ht="23.1">
      <c r="B303" s="271"/>
      <c r="C303" s="232"/>
      <c r="P303" s="105"/>
    </row>
    <row r="304" spans="2:16" ht="23.1">
      <c r="B304" s="271"/>
      <c r="C304" s="232"/>
      <c r="P304" s="105"/>
    </row>
    <row r="305" spans="2:16" ht="23.1">
      <c r="B305" s="271"/>
      <c r="C305" s="232"/>
      <c r="P305" s="105"/>
    </row>
    <row r="306" spans="2:16" ht="23.1">
      <c r="B306" s="271"/>
      <c r="C306" s="232"/>
      <c r="P306" s="105"/>
    </row>
    <row r="307" spans="2:16" ht="23.1">
      <c r="B307" s="271"/>
      <c r="C307" s="232"/>
      <c r="P307" s="105"/>
    </row>
    <row r="308" spans="2:16" ht="23.1">
      <c r="B308" s="271"/>
      <c r="C308" s="232"/>
      <c r="P308" s="105"/>
    </row>
    <row r="309" spans="2:16" ht="23.1">
      <c r="B309" s="271"/>
      <c r="C309" s="232"/>
      <c r="P309" s="105"/>
    </row>
    <row r="310" spans="2:16" ht="23.1">
      <c r="B310" s="271"/>
      <c r="C310" s="232"/>
      <c r="P310" s="105"/>
    </row>
    <row r="311" spans="2:16" ht="23.1">
      <c r="B311" s="271"/>
      <c r="C311" s="232"/>
      <c r="P311" s="105"/>
    </row>
    <row r="312" spans="2:16" ht="23.1">
      <c r="B312" s="271"/>
      <c r="C312" s="232"/>
      <c r="P312" s="105"/>
    </row>
    <row r="313" spans="2:16" ht="23.1">
      <c r="B313" s="271"/>
      <c r="C313" s="232"/>
      <c r="P313" s="105"/>
    </row>
    <row r="314" spans="2:16" ht="23.1">
      <c r="B314" s="271"/>
      <c r="C314" s="232"/>
      <c r="P314" s="105"/>
    </row>
    <row r="315" spans="2:16" ht="23.1">
      <c r="B315" s="271"/>
      <c r="C315" s="232"/>
      <c r="P315" s="105"/>
    </row>
    <row r="316" spans="2:16" ht="23.1">
      <c r="B316" s="271"/>
      <c r="C316" s="232"/>
      <c r="P316" s="105"/>
    </row>
    <row r="317" spans="2:16" ht="23.1">
      <c r="B317" s="271"/>
      <c r="C317" s="232"/>
      <c r="P317" s="105"/>
    </row>
    <row r="318" spans="2:16" ht="23.1">
      <c r="B318" s="271"/>
      <c r="C318" s="232"/>
      <c r="P318" s="105"/>
    </row>
    <row r="319" spans="2:16" ht="23.1">
      <c r="B319" s="271"/>
      <c r="C319" s="232"/>
      <c r="P319" s="105"/>
    </row>
    <row r="320" spans="2:16" ht="23.1">
      <c r="B320" s="271"/>
      <c r="C320" s="232"/>
      <c r="P320" s="105"/>
    </row>
    <row r="321" spans="2:16" ht="23.1">
      <c r="B321" s="271"/>
      <c r="C321" s="232"/>
      <c r="P321" s="105"/>
    </row>
    <row r="322" spans="2:16" ht="23.1">
      <c r="B322" s="271"/>
      <c r="C322" s="232"/>
      <c r="P322" s="105"/>
    </row>
    <row r="323" spans="2:16" ht="23.1">
      <c r="B323" s="271"/>
      <c r="C323" s="232"/>
      <c r="P323" s="105"/>
    </row>
    <row r="324" spans="2:16" ht="23.1">
      <c r="B324" s="271"/>
      <c r="C324" s="232"/>
      <c r="P324" s="105"/>
    </row>
    <row r="325" spans="2:16" ht="23.1">
      <c r="B325" s="271"/>
      <c r="C325" s="232"/>
      <c r="P325" s="105"/>
    </row>
    <row r="326" spans="2:16" ht="23.1">
      <c r="B326" s="271"/>
      <c r="C326" s="232"/>
      <c r="P326" s="105"/>
    </row>
    <row r="327" spans="2:16" ht="23.1">
      <c r="B327" s="271"/>
      <c r="C327" s="232"/>
      <c r="P327" s="105"/>
    </row>
    <row r="328" spans="2:16" ht="23.1">
      <c r="B328" s="271"/>
      <c r="C328" s="232"/>
      <c r="P328" s="105"/>
    </row>
    <row r="329" spans="2:16" ht="23.1">
      <c r="B329" s="271"/>
      <c r="C329" s="232"/>
      <c r="P329" s="105"/>
    </row>
    <row r="330" spans="2:16" ht="23.1">
      <c r="B330" s="271"/>
      <c r="C330" s="232"/>
      <c r="P330" s="105"/>
    </row>
    <row r="331" spans="2:16" ht="23.1">
      <c r="B331" s="271"/>
      <c r="C331" s="232"/>
      <c r="P331" s="105"/>
    </row>
    <row r="332" spans="2:16" ht="23.1">
      <c r="B332" s="271"/>
      <c r="C332" s="232"/>
      <c r="P332" s="105"/>
    </row>
    <row r="333" spans="2:16" ht="23.1">
      <c r="B333" s="271"/>
      <c r="C333" s="232"/>
      <c r="P333" s="105"/>
    </row>
    <row r="334" spans="2:16" ht="23.1">
      <c r="B334" s="271"/>
      <c r="C334" s="232"/>
      <c r="P334" s="105"/>
    </row>
    <row r="335" spans="2:16" ht="23.1">
      <c r="B335" s="271"/>
      <c r="C335" s="232"/>
      <c r="P335" s="105"/>
    </row>
    <row r="336" spans="2:16" ht="23.1">
      <c r="B336" s="271"/>
      <c r="C336" s="232"/>
      <c r="P336" s="105"/>
    </row>
    <row r="337" spans="2:16" ht="23.1">
      <c r="B337" s="271"/>
      <c r="C337" s="232"/>
      <c r="P337" s="105"/>
    </row>
    <row r="338" spans="2:16" ht="23.1">
      <c r="B338" s="271"/>
      <c r="C338" s="232"/>
      <c r="P338" s="105"/>
    </row>
    <row r="339" spans="2:16" ht="23.1">
      <c r="B339" s="271"/>
      <c r="C339" s="232"/>
      <c r="P339" s="105"/>
    </row>
    <row r="340" spans="2:16" ht="23.1">
      <c r="B340" s="271"/>
      <c r="C340" s="232"/>
      <c r="P340" s="105"/>
    </row>
    <row r="341" spans="2:16" ht="23.1">
      <c r="B341" s="271"/>
      <c r="C341" s="232"/>
      <c r="P341" s="105"/>
    </row>
    <row r="342" spans="2:16" ht="23.1">
      <c r="B342" s="271"/>
      <c r="C342" s="232"/>
      <c r="P342" s="105"/>
    </row>
    <row r="343" spans="2:16" ht="23.1">
      <c r="B343" s="271"/>
      <c r="C343" s="232"/>
      <c r="P343" s="105"/>
    </row>
    <row r="344" spans="2:16" ht="23.1">
      <c r="B344" s="271"/>
      <c r="C344" s="232"/>
      <c r="P344" s="105"/>
    </row>
    <row r="345" spans="2:16" ht="23.1">
      <c r="B345" s="271"/>
      <c r="C345" s="232"/>
      <c r="P345" s="105"/>
    </row>
    <row r="346" spans="2:16" thickBot="1">
      <c r="B346" s="271"/>
      <c r="C346" s="232"/>
      <c r="P346" s="105"/>
    </row>
    <row r="347" spans="2:16" thickBot="1">
      <c r="P347" s="105"/>
    </row>
    <row r="348" spans="2:16" thickBot="1">
      <c r="P348" s="105"/>
    </row>
    <row r="349" spans="2:16" thickBot="1">
      <c r="P349" s="105"/>
    </row>
    <row r="350" spans="2:16" thickBot="1">
      <c r="P350" s="105"/>
    </row>
    <row r="351" spans="2:16" thickBot="1">
      <c r="P351" s="105"/>
    </row>
    <row r="352" spans="2:16" thickBot="1">
      <c r="P352" s="105"/>
    </row>
    <row r="353" spans="16:16" thickBot="1">
      <c r="P353" s="105"/>
    </row>
    <row r="354" spans="16:16" thickBot="1">
      <c r="P354" s="105"/>
    </row>
    <row r="355" spans="16:16" thickBot="1">
      <c r="P355" s="105"/>
    </row>
    <row r="356" spans="16:16" thickBot="1">
      <c r="P356" s="105"/>
    </row>
    <row r="357" spans="16:16" thickBot="1">
      <c r="P357" s="105"/>
    </row>
    <row r="358" spans="16:16" thickBot="1">
      <c r="P358" s="105"/>
    </row>
    <row r="359" spans="16:16" thickBot="1">
      <c r="P359" s="105"/>
    </row>
    <row r="360" spans="16:16" thickBot="1">
      <c r="P360" s="105"/>
    </row>
    <row r="361" spans="16:16" thickBot="1">
      <c r="P361" s="105"/>
    </row>
    <row r="362" spans="16:16" thickBot="1">
      <c r="P362" s="105"/>
    </row>
    <row r="363" spans="16:16" thickBot="1">
      <c r="P363" s="105"/>
    </row>
    <row r="364" spans="16:16" thickBot="1">
      <c r="P364" s="105"/>
    </row>
    <row r="365" spans="16:16" thickBot="1">
      <c r="P365" s="105"/>
    </row>
    <row r="366" spans="16:16" thickBot="1">
      <c r="P366" s="105"/>
    </row>
    <row r="367" spans="16:16" thickBot="1">
      <c r="P367" s="105"/>
    </row>
    <row r="368" spans="16:16" thickBot="1">
      <c r="P368" s="105"/>
    </row>
    <row r="369" spans="16:16" thickBot="1">
      <c r="P369" s="105"/>
    </row>
    <row r="370" spans="16:16" thickBot="1">
      <c r="P370" s="105"/>
    </row>
    <row r="371" spans="16:16" thickBot="1">
      <c r="P371" s="105"/>
    </row>
    <row r="372" spans="16:16" thickBot="1">
      <c r="P372" s="105"/>
    </row>
    <row r="373" spans="16:16" thickBot="1">
      <c r="P373" s="105"/>
    </row>
    <row r="374" spans="16:16" thickBot="1">
      <c r="P374" s="105"/>
    </row>
    <row r="375" spans="16:16" thickBot="1">
      <c r="P375" s="105"/>
    </row>
    <row r="376" spans="16:16" thickBot="1">
      <c r="P376" s="105"/>
    </row>
    <row r="377" spans="16:16" thickBot="1">
      <c r="P377" s="105"/>
    </row>
    <row r="378" spans="16:16" thickBot="1">
      <c r="P378" s="105"/>
    </row>
    <row r="379" spans="16:16" thickBot="1">
      <c r="P379" s="105"/>
    </row>
    <row r="380" spans="16:16" thickBot="1">
      <c r="P380" s="105"/>
    </row>
    <row r="381" spans="16:16" ht="23.1"/>
    <row r="382" spans="16:16" ht="23.1"/>
    <row r="383" spans="16:16" ht="23.1"/>
    <row r="384" spans="16:16" ht="23.1"/>
    <row r="385" ht="23.1"/>
    <row r="386" ht="23.1"/>
    <row r="387" ht="23.1"/>
    <row r="388" ht="23.1"/>
    <row r="389" ht="23.1"/>
    <row r="390" ht="23.1"/>
    <row r="391" ht="23.1"/>
    <row r="392" ht="23.1"/>
    <row r="393" ht="23.1"/>
    <row r="394" ht="23.1"/>
    <row r="395" ht="23.1"/>
    <row r="396" ht="23.1"/>
    <row r="397" ht="23.1"/>
    <row r="398" ht="23.1"/>
    <row r="399" ht="23.1"/>
    <row r="400" ht="23.1"/>
    <row r="401" ht="23.1"/>
    <row r="402" ht="23.1"/>
    <row r="403" ht="23.1"/>
    <row r="404" ht="23.1"/>
    <row r="405" ht="23.1"/>
    <row r="406" ht="23.1"/>
    <row r="407" ht="23.1"/>
    <row r="408" ht="23.1"/>
    <row r="409" ht="23.1"/>
    <row r="410" ht="23.1"/>
    <row r="411" ht="23.1"/>
    <row r="412" ht="23.1"/>
    <row r="413" ht="23.1"/>
    <row r="414" ht="23.1"/>
    <row r="415" ht="23.1"/>
    <row r="416" ht="23.1"/>
    <row r="417" ht="23.1"/>
    <row r="418" ht="23.1"/>
    <row r="419" ht="23.1"/>
    <row r="420" ht="23.1"/>
    <row r="421" ht="23.1"/>
    <row r="422" ht="23.1"/>
    <row r="423" ht="23.1"/>
    <row r="424" ht="23.1"/>
    <row r="425" ht="23.1"/>
    <row r="426" ht="23.1"/>
    <row r="427" ht="23.1"/>
    <row r="428" ht="23.1"/>
    <row r="429" ht="23.1"/>
    <row r="430" ht="23.1"/>
    <row r="431" ht="23.1"/>
    <row r="432" ht="23.1"/>
    <row r="433" ht="23.1"/>
    <row r="434" ht="23.1"/>
    <row r="435" ht="23.1"/>
    <row r="436" ht="23.1"/>
    <row r="437" ht="23.1"/>
    <row r="438" ht="23.1"/>
    <row r="439" ht="23.1"/>
    <row r="440" ht="23.1"/>
    <row r="441" ht="23.1"/>
    <row r="442" ht="23.1"/>
    <row r="443" ht="23.1"/>
    <row r="444" ht="23.1"/>
    <row r="445" ht="23.1"/>
    <row r="446" ht="23.1"/>
    <row r="447" ht="23.1"/>
    <row r="448" ht="23.1"/>
    <row r="449" ht="23.1"/>
    <row r="450" ht="23.1"/>
    <row r="451" ht="23.1"/>
    <row r="452" ht="23.1"/>
    <row r="453" ht="23.1"/>
    <row r="454" ht="23.1"/>
    <row r="455" ht="23.1"/>
    <row r="456" ht="23.1"/>
    <row r="457" ht="23.1"/>
    <row r="458" ht="23.1"/>
    <row r="459" ht="23.1"/>
    <row r="460" ht="23.1"/>
    <row r="461" ht="23.1"/>
    <row r="462" ht="23.1"/>
    <row r="463" ht="23.1"/>
    <row r="464" ht="23.1"/>
    <row r="465" ht="23.1"/>
    <row r="466" ht="23.1"/>
    <row r="467" ht="23.1"/>
    <row r="468" ht="23.1"/>
    <row r="469" ht="23.1"/>
    <row r="470" ht="23.1"/>
    <row r="471" ht="23.1"/>
    <row r="472" ht="23.1"/>
    <row r="473" ht="23.1"/>
    <row r="474" ht="23.1"/>
    <row r="475" ht="23.1"/>
    <row r="476" ht="23.1"/>
    <row r="477" ht="23.1"/>
    <row r="478" ht="23.1"/>
    <row r="479" ht="23.1"/>
    <row r="480" ht="23.1"/>
    <row r="481" ht="23.1"/>
    <row r="482" ht="23.1"/>
    <row r="483" ht="23.1"/>
    <row r="484" ht="23.1"/>
    <row r="485" ht="23.1"/>
    <row r="486" ht="23.1"/>
    <row r="487" ht="23.1"/>
    <row r="488" ht="23.1"/>
    <row r="489" ht="23.1"/>
    <row r="490" ht="23.1"/>
    <row r="491" ht="23.1"/>
    <row r="492" ht="23.1"/>
    <row r="493" ht="23.1"/>
    <row r="494" ht="23.1"/>
    <row r="495" ht="23.1"/>
    <row r="496" ht="23.1"/>
    <row r="497" ht="23.1"/>
    <row r="498" ht="23.1"/>
    <row r="499" ht="23.1"/>
    <row r="500" ht="23.1"/>
    <row r="501" ht="23.1"/>
    <row r="502" ht="23.1"/>
    <row r="503" ht="23.1"/>
    <row r="504" ht="23.1"/>
    <row r="505" ht="23.1"/>
    <row r="506" ht="23.1"/>
    <row r="507" ht="23.1"/>
    <row r="508" ht="23.1"/>
    <row r="509" ht="23.1"/>
    <row r="510" ht="23.1"/>
    <row r="511" ht="23.1"/>
    <row r="512" ht="23.1"/>
    <row r="513" ht="23.1"/>
    <row r="514" ht="23.1"/>
    <row r="515" ht="23.1"/>
    <row r="516" ht="23.1"/>
    <row r="517" ht="23.1"/>
    <row r="518" ht="23.1"/>
    <row r="519" ht="23.1"/>
    <row r="520" ht="23.1"/>
    <row r="521" ht="23.1"/>
    <row r="522" ht="23.1"/>
    <row r="523" ht="23.1"/>
    <row r="524" ht="23.1"/>
    <row r="525" ht="23.1"/>
    <row r="526" ht="23.1"/>
    <row r="527" ht="23.1"/>
    <row r="528" ht="23.1"/>
    <row r="529" ht="23.1"/>
    <row r="530" ht="23.1"/>
    <row r="531" ht="23.1"/>
    <row r="532" ht="23.1"/>
    <row r="533" ht="23.1"/>
    <row r="534" ht="23.1"/>
    <row r="535" ht="23.1"/>
    <row r="536" ht="23.1"/>
    <row r="537" ht="23.1"/>
    <row r="538" ht="23.1"/>
    <row r="539" ht="23.1"/>
    <row r="540" ht="23.1"/>
    <row r="541" ht="23.1"/>
    <row r="542" ht="23.1"/>
    <row r="543" ht="23.1"/>
    <row r="544" ht="23.1"/>
    <row r="545" ht="23.1"/>
    <row r="546" ht="23.1"/>
    <row r="547" ht="23.1"/>
    <row r="548" ht="23.1"/>
    <row r="549" ht="23.1"/>
    <row r="550" ht="23.1"/>
    <row r="551" ht="23.1"/>
    <row r="552" ht="23.1"/>
    <row r="553" ht="23.1"/>
    <row r="554" ht="23.1"/>
    <row r="555" ht="23.1"/>
    <row r="556" ht="23.1"/>
    <row r="557" ht="23.1"/>
    <row r="558" ht="23.1"/>
    <row r="559" ht="23.1"/>
    <row r="560" ht="23.1"/>
    <row r="561" ht="23.1"/>
    <row r="562" ht="23.1"/>
    <row r="563" ht="23.1"/>
    <row r="564" ht="23.1"/>
    <row r="565" ht="23.1"/>
    <row r="566" ht="23.1"/>
    <row r="567" ht="23.1"/>
    <row r="568" ht="23.1"/>
    <row r="569" ht="23.1"/>
    <row r="570" ht="23.1"/>
    <row r="571" ht="23.1"/>
    <row r="572" ht="23.1"/>
    <row r="573" ht="23.1"/>
    <row r="574" ht="23.1"/>
    <row r="575" ht="23.1"/>
    <row r="576" ht="23.1"/>
    <row r="577" ht="23.1"/>
    <row r="578" ht="23.1"/>
    <row r="579" ht="23.1"/>
    <row r="580" ht="23.1"/>
    <row r="581" ht="23.1"/>
    <row r="582" ht="23.1"/>
    <row r="583" ht="23.1"/>
    <row r="584" ht="23.1"/>
    <row r="585" ht="23.1"/>
    <row r="586" ht="23.1"/>
    <row r="587" ht="23.1"/>
    <row r="588" ht="23.1"/>
    <row r="589" ht="23.1"/>
    <row r="590" ht="23.1"/>
    <row r="591" ht="23.1"/>
    <row r="592" ht="23.1"/>
    <row r="593" ht="23.1"/>
    <row r="594" ht="23.1"/>
    <row r="595" ht="23.1"/>
    <row r="596" ht="23.1"/>
    <row r="597" ht="23.1"/>
    <row r="598" ht="23.1"/>
    <row r="599" ht="23.1"/>
    <row r="600" ht="23.1"/>
    <row r="601" ht="23.1"/>
    <row r="602" ht="23.1"/>
    <row r="603" ht="23.1"/>
    <row r="604" ht="23.1"/>
    <row r="605" ht="23.1"/>
    <row r="606" ht="23.1"/>
    <row r="607" ht="23.1"/>
    <row r="608" ht="23.1"/>
    <row r="609" ht="23.1"/>
    <row r="610" ht="23.1"/>
    <row r="611" ht="23.1"/>
    <row r="612" ht="23.1"/>
    <row r="613" ht="23.1"/>
    <row r="614" ht="23.1"/>
    <row r="615" ht="23.1"/>
    <row r="616" ht="23.1"/>
    <row r="617" ht="23.1"/>
    <row r="618" ht="23.1"/>
    <row r="619" ht="23.1"/>
    <row r="620" ht="23.1"/>
    <row r="621" ht="23.1"/>
    <row r="622" ht="23.1"/>
    <row r="623" ht="23.1"/>
    <row r="624" ht="23.1"/>
    <row r="625" ht="23.1"/>
    <row r="626" ht="23.1"/>
    <row r="627" ht="23.1"/>
    <row r="628" ht="23.1"/>
    <row r="629" ht="23.1"/>
    <row r="630" ht="23.1"/>
    <row r="631" ht="23.1"/>
    <row r="632" ht="23.1"/>
    <row r="633" ht="23.1"/>
    <row r="634" ht="23.1"/>
    <row r="635" ht="23.1"/>
    <row r="636" ht="23.1"/>
    <row r="637" ht="23.1"/>
    <row r="638" ht="23.1"/>
    <row r="639" ht="23.1"/>
    <row r="640" ht="23.1"/>
    <row r="641" ht="23.1"/>
    <row r="642" ht="23.1"/>
    <row r="643" ht="23.1"/>
    <row r="644" ht="23.1"/>
    <row r="645" ht="23.1"/>
    <row r="646" ht="23.1"/>
  </sheetData>
  <dataConsolidate/>
  <mergeCells count="48">
    <mergeCell ref="C36:C37"/>
    <mergeCell ref="C33:C35"/>
    <mergeCell ref="K47:K49"/>
    <mergeCell ref="C52:C53"/>
    <mergeCell ref="C57:C60"/>
    <mergeCell ref="C38:C39"/>
    <mergeCell ref="C41:C42"/>
    <mergeCell ref="C47:C49"/>
    <mergeCell ref="L64:L66"/>
    <mergeCell ref="C64:C65"/>
    <mergeCell ref="K57:K60"/>
    <mergeCell ref="K52:K53"/>
    <mergeCell ref="K64:K65"/>
    <mergeCell ref="C21:C22"/>
    <mergeCell ref="C23:C24"/>
    <mergeCell ref="C25:C26"/>
    <mergeCell ref="C7:C9"/>
    <mergeCell ref="C14:C16"/>
    <mergeCell ref="E1:G1"/>
    <mergeCell ref="E2:G2"/>
    <mergeCell ref="J2:N2"/>
    <mergeCell ref="K21:K22"/>
    <mergeCell ref="K43:K46"/>
    <mergeCell ref="K23:K24"/>
    <mergeCell ref="K25:K26"/>
    <mergeCell ref="K38:K39"/>
    <mergeCell ref="K41:K42"/>
    <mergeCell ref="K36:K37"/>
    <mergeCell ref="K33:K35"/>
    <mergeCell ref="K7:K9"/>
    <mergeCell ref="K14:K16"/>
    <mergeCell ref="L5:L16"/>
    <mergeCell ref="L68:L69"/>
    <mergeCell ref="A2:D2"/>
    <mergeCell ref="K61:K62"/>
    <mergeCell ref="B3:C3"/>
    <mergeCell ref="L20:L27"/>
    <mergeCell ref="L29:L31"/>
    <mergeCell ref="L33:L49"/>
    <mergeCell ref="L51:L62"/>
    <mergeCell ref="A63:A69"/>
    <mergeCell ref="K54:K55"/>
    <mergeCell ref="C43:C46"/>
    <mergeCell ref="C54:C55"/>
    <mergeCell ref="C61:C62"/>
    <mergeCell ref="A5:A18"/>
    <mergeCell ref="A19:A31"/>
    <mergeCell ref="A32:A62"/>
  </mergeCells>
  <phoneticPr fontId="2" type="noConversion"/>
  <conditionalFormatting sqref="B7:B9">
    <cfRule type="expression" dxfId="133" priority="217">
      <formula>AND($J7=0, $J7&lt;&gt;"")</formula>
    </cfRule>
    <cfRule type="expression" dxfId="132" priority="218">
      <formula>$J7=1</formula>
    </cfRule>
    <cfRule type="expression" dxfId="131" priority="219">
      <formula>$E$5("Mapped")</formula>
    </cfRule>
  </conditionalFormatting>
  <conditionalFormatting sqref="B14:B16">
    <cfRule type="expression" dxfId="130" priority="184">
      <formula>AND($J14=0, $J14&lt;&gt;"")</formula>
    </cfRule>
    <cfRule type="expression" dxfId="129" priority="185">
      <formula>$J14=1</formula>
    </cfRule>
    <cfRule type="expression" dxfId="128" priority="186">
      <formula>$E$5("Mapped")</formula>
    </cfRule>
  </conditionalFormatting>
  <conditionalFormatting sqref="B21:B22">
    <cfRule type="expression" dxfId="127" priority="163">
      <formula>AND($J21=0, $J21&lt;&gt;"")</formula>
    </cfRule>
    <cfRule type="expression" dxfId="126" priority="164">
      <formula>$J21=1</formula>
    </cfRule>
    <cfRule type="expression" dxfId="125" priority="165">
      <formula>$E$5("Mapped")</formula>
    </cfRule>
  </conditionalFormatting>
  <conditionalFormatting sqref="B24">
    <cfRule type="expression" dxfId="124" priority="241">
      <formula>COUNTIF($J24:$J25, 0)&gt;0</formula>
    </cfRule>
    <cfRule type="expression" dxfId="123" priority="242">
      <formula>AND($J24=0, $J25=0, $J24&lt;&gt;"", $J25&lt;&gt;"")</formula>
    </cfRule>
    <cfRule type="expression" dxfId="122" priority="243">
      <formula>AND($J24=1, $J25=1)</formula>
    </cfRule>
  </conditionalFormatting>
  <conditionalFormatting sqref="B26">
    <cfRule type="expression" dxfId="121" priority="157">
      <formula>COUNTIF($J26:$J27, 0)&gt;0</formula>
    </cfRule>
    <cfRule type="expression" dxfId="120" priority="158">
      <formula>AND($J26=0, $J27=0, $J26&lt;&gt;"", $J27&lt;&gt;"")</formula>
    </cfRule>
    <cfRule type="expression" dxfId="119" priority="159">
      <formula>AND($J26=1, $J27=1)</formula>
    </cfRule>
  </conditionalFormatting>
  <conditionalFormatting sqref="B33:B39">
    <cfRule type="expression" dxfId="118" priority="58">
      <formula>AND($J33=0, $J33&lt;&gt;"")</formula>
    </cfRule>
    <cfRule type="expression" dxfId="117" priority="59">
      <formula>$J33=1</formula>
    </cfRule>
    <cfRule type="expression" dxfId="116" priority="60">
      <formula>$E$5("Mapped")</formula>
    </cfRule>
  </conditionalFormatting>
  <conditionalFormatting sqref="B41:B49">
    <cfRule type="expression" dxfId="115" priority="67">
      <formula>AND($J41=0, $J41&lt;&gt;"")</formula>
    </cfRule>
    <cfRule type="expression" dxfId="114" priority="68">
      <formula>$J41=1</formula>
    </cfRule>
    <cfRule type="expression" dxfId="113" priority="69">
      <formula>$E$5("Mapped")</formula>
    </cfRule>
  </conditionalFormatting>
  <conditionalFormatting sqref="B52:B55">
    <cfRule type="expression" dxfId="112" priority="46">
      <formula>AND($J52=0, $J52&lt;&gt;"")</formula>
    </cfRule>
    <cfRule type="expression" dxfId="111" priority="47">
      <formula>$J52=1</formula>
    </cfRule>
    <cfRule type="expression" dxfId="110" priority="48">
      <formula>$E$5("Mapped")</formula>
    </cfRule>
  </conditionalFormatting>
  <conditionalFormatting sqref="B57:B62">
    <cfRule type="expression" dxfId="109" priority="25">
      <formula>AND($J57=0, $J57&lt;&gt;"")</formula>
    </cfRule>
    <cfRule type="expression" dxfId="108" priority="26">
      <formula>$J57=1</formula>
    </cfRule>
    <cfRule type="expression" dxfId="107" priority="27">
      <formula>$E$5("Mapped")</formula>
    </cfRule>
  </conditionalFormatting>
  <conditionalFormatting sqref="B64:B65">
    <cfRule type="expression" dxfId="106" priority="19">
      <formula>AND($J64=0, $J64&lt;&gt;"")</formula>
    </cfRule>
    <cfRule type="expression" dxfId="105" priority="20">
      <formula>$J64=1</formula>
    </cfRule>
    <cfRule type="expression" dxfId="104" priority="21">
      <formula>$E$5("Mapped")</formula>
    </cfRule>
  </conditionalFormatting>
  <conditionalFormatting sqref="B5:C6">
    <cfRule type="expression" dxfId="103" priority="208">
      <formula>COUNTIF($J5, 0)&gt;0</formula>
    </cfRule>
    <cfRule type="expression" dxfId="102" priority="209">
      <formula>AND($J5=0, $J5&lt;&gt;"")</formula>
    </cfRule>
    <cfRule type="expression" dxfId="101" priority="210">
      <formula>AND($J5=1)</formula>
    </cfRule>
  </conditionalFormatting>
  <conditionalFormatting sqref="B10:C13">
    <cfRule type="expression" dxfId="100" priority="193">
      <formula>COUNTIF($J10, 0)&gt;0</formula>
    </cfRule>
    <cfRule type="expression" dxfId="99" priority="194">
      <formula>AND($J10=0, $J10&lt;&gt;"")</formula>
    </cfRule>
    <cfRule type="expression" dxfId="98" priority="195">
      <formula>AND($J10=1)</formula>
    </cfRule>
  </conditionalFormatting>
  <conditionalFormatting sqref="B18:C18">
    <cfRule type="expression" dxfId="97" priority="181">
      <formula>COUNTIF($J18, 0)&gt;0</formula>
    </cfRule>
    <cfRule type="expression" dxfId="96" priority="183">
      <formula>AND($J18=1)</formula>
    </cfRule>
  </conditionalFormatting>
  <conditionalFormatting sqref="B20:C20">
    <cfRule type="expression" dxfId="95" priority="175">
      <formula>COUNTIF($J20, 0)&gt;0</formula>
    </cfRule>
    <cfRule type="expression" dxfId="94" priority="177">
      <formula>AND($J20=1)</formula>
    </cfRule>
  </conditionalFormatting>
  <conditionalFormatting sqref="B23:C23">
    <cfRule type="expression" dxfId="93" priority="351">
      <formula>COUNTIF($J23:$J24, 0)&gt;0</formula>
    </cfRule>
    <cfRule type="expression" dxfId="92" priority="352">
      <formula>AND($J23=0, $J24=0, $J23&lt;&gt;"", $J24&lt;&gt;"")</formula>
    </cfRule>
    <cfRule type="expression" dxfId="91" priority="353">
      <formula>AND($J23=1, $J24=1)</formula>
    </cfRule>
  </conditionalFormatting>
  <conditionalFormatting sqref="B25:C25">
    <cfRule type="expression" dxfId="90" priority="160">
      <formula>COUNTIF($J25:$J26, 0)&gt;0</formula>
    </cfRule>
    <cfRule type="expression" dxfId="89" priority="161">
      <formula>AND($J25=0, $J26=0, $J25&lt;&gt;"", $J26&lt;&gt;"")</formula>
    </cfRule>
    <cfRule type="expression" dxfId="88" priority="162">
      <formula>AND($J25=1, $J26=1)</formula>
    </cfRule>
  </conditionalFormatting>
  <conditionalFormatting sqref="B27:C27">
    <cfRule type="expression" dxfId="87" priority="154">
      <formula>COUNTIF($J27, 0)&gt;0</formula>
    </cfRule>
    <cfRule type="expression" dxfId="86" priority="155">
      <formula>AND($J27=0, $J27&lt;&gt;"")</formula>
    </cfRule>
    <cfRule type="expression" dxfId="85" priority="156">
      <formula>AND($J27=1)</formula>
    </cfRule>
  </conditionalFormatting>
  <conditionalFormatting sqref="B29:C31">
    <cfRule type="expression" dxfId="84" priority="130">
      <formula>COUNTIF($J29, 0)&gt;0</formula>
    </cfRule>
    <cfRule type="expression" dxfId="83" priority="132">
      <formula>AND($J29=1)</formula>
    </cfRule>
  </conditionalFormatting>
  <conditionalFormatting sqref="B40:C40">
    <cfRule type="expression" dxfId="82" priority="103">
      <formula>COUNTIF($J40, 0)&gt;0</formula>
    </cfRule>
    <cfRule type="expression" dxfId="81" priority="104">
      <formula>AND($J40=0, $J40&lt;&gt;"")</formula>
    </cfRule>
    <cfRule type="expression" dxfId="80" priority="105">
      <formula>AND($J40=1)</formula>
    </cfRule>
  </conditionalFormatting>
  <conditionalFormatting sqref="B51:C51">
    <cfRule type="expression" dxfId="79" priority="52">
      <formula>COUNTIF($J51, 0)&gt;0</formula>
    </cfRule>
    <cfRule type="expression" dxfId="78" priority="53">
      <formula>AND($J51=0, $J51&lt;&gt;"")</formula>
    </cfRule>
    <cfRule type="expression" dxfId="77" priority="54">
      <formula>AND($J51=1)</formula>
    </cfRule>
  </conditionalFormatting>
  <conditionalFormatting sqref="B56:C56">
    <cfRule type="expression" dxfId="76" priority="37">
      <formula>COUNTIF($J56, 0)&gt;0</formula>
    </cfRule>
    <cfRule type="expression" dxfId="75" priority="38">
      <formula>AND($J56=0, $J56&lt;&gt;"")</formula>
    </cfRule>
    <cfRule type="expression" dxfId="74" priority="39">
      <formula>AND($J56=1)</formula>
    </cfRule>
  </conditionalFormatting>
  <conditionalFormatting sqref="B66:C66">
    <cfRule type="expression" dxfId="73" priority="10">
      <formula>COUNTIF($J66, 0)&gt;0</formula>
    </cfRule>
    <cfRule type="expression" dxfId="72" priority="11">
      <formula>AND($J66=0, $J66&lt;&gt;"")</formula>
    </cfRule>
    <cfRule type="expression" dxfId="71" priority="12">
      <formula>AND($J66=1)</formula>
    </cfRule>
  </conditionalFormatting>
  <conditionalFormatting sqref="B68:C69">
    <cfRule type="expression" dxfId="70" priority="1">
      <formula>COUNTIF($J68, 0)&gt;0</formula>
    </cfRule>
    <cfRule type="expression" dxfId="69" priority="3">
      <formula>AND($J68=1)</formula>
    </cfRule>
  </conditionalFormatting>
  <conditionalFormatting sqref="B18:D18">
    <cfRule type="expression" dxfId="68" priority="178">
      <formula>AND($J18=0, $J18&lt;&gt;"")</formula>
    </cfRule>
  </conditionalFormatting>
  <conditionalFormatting sqref="B20:D20">
    <cfRule type="expression" dxfId="67" priority="172">
      <formula>AND($J20=0, $J20&lt;&gt;"")</formula>
    </cfRule>
  </conditionalFormatting>
  <conditionalFormatting sqref="B29:D31">
    <cfRule type="expression" dxfId="66" priority="131">
      <formula>AND($J29=0, $J29&lt;&gt;"")</formula>
    </cfRule>
  </conditionalFormatting>
  <conditionalFormatting sqref="B68:D69">
    <cfRule type="expression" dxfId="65" priority="2">
      <formula>AND($J68=0, $J68&lt;&gt;"")</formula>
    </cfRule>
  </conditionalFormatting>
  <conditionalFormatting sqref="C7">
    <cfRule type="expression" dxfId="64" priority="223">
      <formula>COUNTIF($J7:$J9, 0)&gt;0</formula>
    </cfRule>
    <cfRule type="expression" dxfId="63" priority="224">
      <formula>AND($J7=0, $J8=0, $J9=0, $J7&lt;&gt;"", $J8&lt;&gt;"", $J9&lt;&gt;"")</formula>
    </cfRule>
    <cfRule type="expression" dxfId="62" priority="225">
      <formula>AND($J7=1, $J8=1, $J9=1)</formula>
    </cfRule>
  </conditionalFormatting>
  <conditionalFormatting sqref="C14">
    <cfRule type="expression" dxfId="61" priority="190">
      <formula>COUNTIF($J14:$J16, 0)&gt;0</formula>
    </cfRule>
    <cfRule type="expression" dxfId="60" priority="191">
      <formula>AND($J14=0, $J15=0, $J16=0, $J14&lt;&gt;"", $J15&lt;&gt;"", $J16&lt;&gt;"")</formula>
    </cfRule>
    <cfRule type="expression" dxfId="59" priority="192">
      <formula>AND($J14=1, $J15=1, $J16=1)</formula>
    </cfRule>
  </conditionalFormatting>
  <conditionalFormatting sqref="C21">
    <cfRule type="expression" dxfId="58" priority="169">
      <formula>COUNTIF($J21:$J22, 0)&gt;0</formula>
    </cfRule>
    <cfRule type="expression" dxfId="57" priority="170">
      <formula>AND($J21=0, $J22=0, $J21&lt;&gt;"", $J22&lt;&gt;"")</formula>
    </cfRule>
    <cfRule type="expression" dxfId="56" priority="171">
      <formula>AND($J21=1, $J22=1)</formula>
    </cfRule>
  </conditionalFormatting>
  <conditionalFormatting sqref="C33">
    <cfRule type="expression" dxfId="55" priority="127">
      <formula>COUNTIF($J33:$J35, 0)&gt;0</formula>
    </cfRule>
    <cfRule type="expression" dxfId="54" priority="128">
      <formula>AND($J33=0, $J34=0, $J35=0, $J33&lt;&gt;"", $J34&lt;&gt;"", $J35&lt;&gt;"")</formula>
    </cfRule>
    <cfRule type="expression" dxfId="53" priority="129">
      <formula>AND($J33=1, $J34=1, $J35=1)</formula>
    </cfRule>
  </conditionalFormatting>
  <conditionalFormatting sqref="C36">
    <cfRule type="expression" dxfId="52" priority="118">
      <formula>COUNTIF($J36:$J37, 0)&gt;0</formula>
    </cfRule>
    <cfRule type="expression" dxfId="51" priority="119">
      <formula>AND($J36=0, $J37=0, $J36&lt;&gt;"", $J37&lt;&gt;"")</formula>
    </cfRule>
    <cfRule type="expression" dxfId="50" priority="120">
      <formula>AND($J36=1, $J37=1)</formula>
    </cfRule>
  </conditionalFormatting>
  <conditionalFormatting sqref="C38">
    <cfRule type="expression" dxfId="49" priority="112">
      <formula>COUNTIF($J38:$J39, 0)&gt;0</formula>
    </cfRule>
    <cfRule type="expression" dxfId="48" priority="113">
      <formula>AND($J38=0, $J39=0, $J38&lt;&gt;"", $J39&lt;&gt;"")</formula>
    </cfRule>
    <cfRule type="expression" dxfId="47" priority="114">
      <formula>AND($J38=1, $J39=1)</formula>
    </cfRule>
  </conditionalFormatting>
  <conditionalFormatting sqref="C41">
    <cfRule type="expression" dxfId="46" priority="100">
      <formula>COUNTIF($J41:$J42, 0)&gt;0</formula>
    </cfRule>
    <cfRule type="expression" dxfId="45" priority="101">
      <formula>AND($J41=0, $J42=0, $J41&lt;&gt;"", $J42&lt;&gt;"")</formula>
    </cfRule>
    <cfRule type="expression" dxfId="44" priority="102">
      <formula>AND($J41=1, $J42=1)</formula>
    </cfRule>
  </conditionalFormatting>
  <conditionalFormatting sqref="C43">
    <cfRule type="expression" dxfId="43" priority="76">
      <formula>COUNTIF($J43:$J46, 0)&gt;0</formula>
    </cfRule>
    <cfRule type="expression" dxfId="42" priority="77">
      <formula>AND($J43=0, $J44=0, $J45=0, $J46=0, $J43&lt;&gt;"", $J44&lt;&gt;"", $J45&lt;&gt;"", $J46&lt;&gt;"")</formula>
    </cfRule>
    <cfRule type="expression" dxfId="41" priority="78">
      <formula>AND($J43=1, $J44=1, $J45=1, $J46=1)</formula>
    </cfRule>
  </conditionalFormatting>
  <conditionalFormatting sqref="C47">
    <cfRule type="expression" dxfId="40" priority="85">
      <formula>COUNTIF($J47:$J49, 0)&gt;0</formula>
    </cfRule>
    <cfRule type="expression" dxfId="39" priority="86">
      <formula>AND($J47=0, $J48=0, $J49=0, $J47&lt;&gt;"", $J48&lt;&gt;"", $J49&lt;&gt;"")</formula>
    </cfRule>
    <cfRule type="expression" dxfId="38" priority="87">
      <formula>AND($J47=1, $J48=1, $J49=1)</formula>
    </cfRule>
  </conditionalFormatting>
  <conditionalFormatting sqref="C52">
    <cfRule type="expression" dxfId="37" priority="49">
      <formula>COUNTIF($J52:$J53, 0)&gt;0</formula>
    </cfRule>
    <cfRule type="expression" dxfId="36" priority="50">
      <formula>AND($J52=0, $J53=0, $J52&lt;&gt;"", $J53&lt;&gt;"")</formula>
    </cfRule>
    <cfRule type="expression" dxfId="35" priority="51">
      <formula>AND($J52=1, $J53=1)</formula>
    </cfRule>
  </conditionalFormatting>
  <conditionalFormatting sqref="C54">
    <cfRule type="expression" dxfId="34" priority="43">
      <formula>COUNTIF($J54:$J55, 0)&gt;0</formula>
    </cfRule>
    <cfRule type="expression" dxfId="33" priority="44">
      <formula>AND($J54=0, $J55=0, $J54&lt;&gt;"", $J55&lt;&gt;"")</formula>
    </cfRule>
    <cfRule type="expression" dxfId="32" priority="45">
      <formula>AND($J54=1, $J55=1)</formula>
    </cfRule>
  </conditionalFormatting>
  <conditionalFormatting sqref="C57">
    <cfRule type="expression" dxfId="31" priority="34">
      <formula>COUNTIF($J57:$J60, 0)&gt;0</formula>
    </cfRule>
    <cfRule type="expression" dxfId="30" priority="35">
      <formula>AND($J57=0, $J58=0, $J59=0, $J60=0, $J57&lt;&gt;"", $J58&lt;&gt;"", $J59&lt;&gt;"", $J60&lt;&gt;"")</formula>
    </cfRule>
    <cfRule type="expression" dxfId="29" priority="36">
      <formula>AND($J57=1, $J58=1, $J59=1, $J60=1)</formula>
    </cfRule>
  </conditionalFormatting>
  <conditionalFormatting sqref="C61">
    <cfRule type="expression" dxfId="28" priority="22">
      <formula>COUNTIF($J61:$J62, 0)&gt;0</formula>
    </cfRule>
    <cfRule type="expression" dxfId="27" priority="23">
      <formula>AND($J61=0, $J62=0, $J61&lt;&gt;"", $J62&lt;&gt;"")</formula>
    </cfRule>
    <cfRule type="expression" dxfId="26" priority="24">
      <formula>AND($J61=1, $J62=1)</formula>
    </cfRule>
  </conditionalFormatting>
  <conditionalFormatting sqref="C64">
    <cfRule type="expression" dxfId="25" priority="16">
      <formula>COUNTIF($J64:$J65, 0)&gt;0</formula>
    </cfRule>
    <cfRule type="expression" dxfId="24" priority="17">
      <formula>AND($J64=0, $J65=0, $J64&lt;&gt;"", $J65&lt;&gt;"")</formula>
    </cfRule>
    <cfRule type="expression" dxfId="23" priority="18">
      <formula>AND($J64=1, $J65=1)</formula>
    </cfRule>
  </conditionalFormatting>
  <conditionalFormatting sqref="D5:D16">
    <cfRule type="expression" dxfId="22" priority="187">
      <formula>AND($J5=0, $J5&lt;&gt;"")</formula>
    </cfRule>
    <cfRule type="expression" dxfId="21" priority="188">
      <formula>$J5=1</formula>
    </cfRule>
    <cfRule type="expression" dxfId="20" priority="189">
      <formula>$E$5("Mapped")</formula>
    </cfRule>
  </conditionalFormatting>
  <conditionalFormatting sqref="D18">
    <cfRule type="expression" dxfId="19" priority="179">
      <formula>$J18=1</formula>
    </cfRule>
    <cfRule type="expression" dxfId="18" priority="180">
      <formula>$E$5("Mapped")</formula>
    </cfRule>
  </conditionalFormatting>
  <conditionalFormatting sqref="D20">
    <cfRule type="expression" dxfId="17" priority="173">
      <formula>$J20=1</formula>
    </cfRule>
    <cfRule type="expression" dxfId="16" priority="174">
      <formula>$E$5("Mapped")</formula>
    </cfRule>
  </conditionalFormatting>
  <conditionalFormatting sqref="D21:D27">
    <cfRule type="expression" dxfId="15" priority="151">
      <formula>AND($J21=0, $J21&lt;&gt;"")</formula>
    </cfRule>
    <cfRule type="expression" dxfId="14" priority="152">
      <formula>$J21=1</formula>
    </cfRule>
    <cfRule type="expression" dxfId="13" priority="153">
      <formula>$E$5("Mapped")</formula>
    </cfRule>
  </conditionalFormatting>
  <conditionalFormatting sqref="D29:D31">
    <cfRule type="expression" dxfId="12" priority="137">
      <formula>$J29=1</formula>
    </cfRule>
    <cfRule type="expression" dxfId="11" priority="138">
      <formula>$E$5("Mapped")</formula>
    </cfRule>
  </conditionalFormatting>
  <conditionalFormatting sqref="D33:D49">
    <cfRule type="expression" dxfId="10" priority="73">
      <formula>AND($J33=0, $J33&lt;&gt;"")</formula>
    </cfRule>
    <cfRule type="expression" dxfId="9" priority="74">
      <formula>$J33=1</formula>
    </cfRule>
    <cfRule type="expression" dxfId="8" priority="75">
      <formula>$E$5("Mapped")</formula>
    </cfRule>
  </conditionalFormatting>
  <conditionalFormatting sqref="D51:D62">
    <cfRule type="expression" dxfId="7" priority="31">
      <formula>AND($J51=0, $J51&lt;&gt;"")</formula>
    </cfRule>
    <cfRule type="expression" dxfId="6" priority="32">
      <formula>$J51=1</formula>
    </cfRule>
    <cfRule type="expression" dxfId="5" priority="33">
      <formula>$E$5("Mapped")</formula>
    </cfRule>
  </conditionalFormatting>
  <conditionalFormatting sqref="D64:D66">
    <cfRule type="expression" dxfId="4" priority="13">
      <formula>AND($J64=0, $J64&lt;&gt;"")</formula>
    </cfRule>
    <cfRule type="expression" dxfId="3" priority="14">
      <formula>$J64=1</formula>
    </cfRule>
    <cfRule type="expression" dxfId="2" priority="15">
      <formula>$E$5("Mapped")</formula>
    </cfRule>
  </conditionalFormatting>
  <conditionalFormatting sqref="D68:D69">
    <cfRule type="expression" dxfId="1" priority="8">
      <formula>$J68=1</formula>
    </cfRule>
    <cfRule type="expression" dxfId="0" priority="9">
      <formula>$E$5("Mapped")</formula>
    </cfRule>
  </conditionalFormatting>
  <dataValidations count="2">
    <dataValidation type="list" allowBlank="1" showInputMessage="1" showErrorMessage="1" sqref="M3:M4" xr:uid="{B88D4E7B-837D-4671-85DE-FEB1A9C18153}">
      <formula1>$T$5:$T$7</formula1>
    </dataValidation>
    <dataValidation type="list" allowBlank="1" showInputMessage="1" showErrorMessage="1" sqref="J3:J69" xr:uid="{7BCDC5A2-F5DD-42E4-9241-B934A5D86714}">
      <formula1>"0, 1"</formula1>
    </dataValidation>
  </dataValidations>
  <pageMargins left="0.7" right="0.7" top="0.75" bottom="0.75" header="0.3" footer="0.3"/>
  <pageSetup paperSize="9" orientation="portrait" r:id="rId1"/>
  <headerFooter>
    <oddHeader xml:space="preserve">&amp;C
</oddHeader>
  </headerFooter>
  <extLst>
    <ext xmlns:x14="http://schemas.microsoft.com/office/spreadsheetml/2009/9/main" uri="{CCE6A557-97BC-4b89-ADB6-D9C93CAAB3DF}">
      <x14:dataValidations xmlns:xm="http://schemas.microsoft.com/office/excel/2006/main" count="3">
        <x14:dataValidation type="list" allowBlank="1" showInputMessage="1" showErrorMessage="1" xr:uid="{8E3B69CA-236A-4C51-B7DE-F03038B35C21}">
          <x14:formula1>
            <xm:f>Feedback!$A$2:$A$17</xm:f>
          </x14:formula1>
          <xm:sqref>M70:N1048576</xm:sqref>
        </x14:dataValidation>
        <x14:dataValidation type="list" allowBlank="1" showInputMessage="1" showErrorMessage="1" xr:uid="{47921756-9F3A-45C3-B3DA-45D47075909F}">
          <x14:formula1>
            <xm:f>Feedback!$B$2:$B$17</xm:f>
          </x14:formula1>
          <xm:sqref>F5:F69</xm:sqref>
        </x14:dataValidation>
        <x14:dataValidation type="list" allowBlank="1" showInputMessage="1" showErrorMessage="1" xr:uid="{571F867C-AEB7-41B6-95B3-6316DB296B08}">
          <x14:formula1>
            <xm:f>Feedback!$A$2:$A$4</xm:f>
          </x14:formula1>
          <xm:sqref>M5:M69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6AB651"/>
  </sheetPr>
  <dimension ref="B1:I27"/>
  <sheetViews>
    <sheetView showGridLines="0" zoomScale="90" zoomScaleNormal="90" workbookViewId="0">
      <selection activeCell="G2" sqref="G1:G1048576"/>
    </sheetView>
  </sheetViews>
  <sheetFormatPr defaultColWidth="8.85546875" defaultRowHeight="20.100000000000001"/>
  <cols>
    <col min="1" max="1" width="8.85546875" style="173"/>
    <col min="2" max="2" width="74.5703125" style="173" bestFit="1" customWidth="1"/>
    <col min="3" max="3" width="11.42578125" style="173" bestFit="1" customWidth="1"/>
    <col min="4" max="4" width="10.42578125" style="177" hidden="1" customWidth="1"/>
    <col min="5" max="5" width="15.5703125" style="177" hidden="1" customWidth="1"/>
    <col min="6" max="6" width="16.5703125" style="177" hidden="1" customWidth="1"/>
    <col min="7" max="7" width="18.42578125" style="257" hidden="1" customWidth="1"/>
    <col min="8" max="8" width="16.5703125" style="177" bestFit="1" customWidth="1"/>
    <col min="9" max="9" width="24.85546875" style="177" bestFit="1" customWidth="1"/>
    <col min="10" max="16384" width="8.85546875" style="173"/>
  </cols>
  <sheetData>
    <row r="1" spans="2:9" ht="54" customHeight="1">
      <c r="B1" s="341" t="s">
        <v>198</v>
      </c>
      <c r="C1" s="341"/>
      <c r="D1" s="341"/>
      <c r="E1" s="341"/>
      <c r="F1" s="341"/>
      <c r="G1" s="341"/>
      <c r="H1" s="341"/>
      <c r="I1" s="341"/>
    </row>
    <row r="2" spans="2:9" ht="39.950000000000003">
      <c r="B2" s="163"/>
      <c r="C2" s="163"/>
      <c r="D2" s="174" t="s">
        <v>199</v>
      </c>
      <c r="E2" s="174" t="s">
        <v>200</v>
      </c>
      <c r="F2" s="174" t="s">
        <v>201</v>
      </c>
      <c r="G2" s="178" t="s">
        <v>202</v>
      </c>
      <c r="H2" s="174" t="s">
        <v>203</v>
      </c>
      <c r="I2" s="174" t="s">
        <v>204</v>
      </c>
    </row>
    <row r="3" spans="2:9">
      <c r="B3" s="342" t="s">
        <v>51</v>
      </c>
      <c r="C3" s="163" t="s">
        <v>205</v>
      </c>
      <c r="D3" s="174">
        <v>7</v>
      </c>
      <c r="E3" s="174">
        <v>9</v>
      </c>
      <c r="F3" s="175">
        <f t="shared" ref="F3:F10" si="0">100/E3</f>
        <v>11.111111111111111</v>
      </c>
      <c r="G3" s="178">
        <f>SUM('Mapping Template'!L5:L16)</f>
        <v>0</v>
      </c>
      <c r="H3" s="175">
        <f>(E3/E11)*100</f>
        <v>16.363636363636363</v>
      </c>
      <c r="I3" s="175">
        <f>(H3/100)*G3</f>
        <v>0</v>
      </c>
    </row>
    <row r="4" spans="2:9">
      <c r="B4" s="342"/>
      <c r="C4" s="163" t="s">
        <v>206</v>
      </c>
      <c r="D4" s="174">
        <v>1</v>
      </c>
      <c r="E4" s="174">
        <v>1</v>
      </c>
      <c r="F4" s="175">
        <f t="shared" si="0"/>
        <v>100</v>
      </c>
      <c r="G4" s="178">
        <f>SUM('Mapping Template'!L18)</f>
        <v>0</v>
      </c>
      <c r="H4" s="175" cm="1">
        <f t="array" ref="H4">(E4/_xlfn.ANCHORARRAY(E11))*100</f>
        <v>1.8181818181818181</v>
      </c>
      <c r="I4" s="175">
        <f t="shared" ref="I4:I10" si="1">(H4/100)*G4</f>
        <v>0</v>
      </c>
    </row>
    <row r="5" spans="2:9" ht="17.100000000000001" customHeight="1">
      <c r="B5" s="342" t="s">
        <v>88</v>
      </c>
      <c r="C5" s="163" t="s">
        <v>205</v>
      </c>
      <c r="D5" s="174">
        <v>5</v>
      </c>
      <c r="E5" s="174">
        <v>8</v>
      </c>
      <c r="F5" s="175">
        <f t="shared" si="0"/>
        <v>12.5</v>
      </c>
      <c r="G5" s="178">
        <f>SUM('Mapping Template'!L20:L27)</f>
        <v>0</v>
      </c>
      <c r="H5" s="175">
        <f>(E5/E11)*100</f>
        <v>14.545454545454545</v>
      </c>
      <c r="I5" s="175">
        <f t="shared" si="1"/>
        <v>0</v>
      </c>
    </row>
    <row r="6" spans="2:9">
      <c r="B6" s="342"/>
      <c r="C6" s="163" t="s">
        <v>206</v>
      </c>
      <c r="D6" s="174">
        <v>3</v>
      </c>
      <c r="E6" s="174">
        <v>3</v>
      </c>
      <c r="F6" s="175">
        <f t="shared" si="0"/>
        <v>33.333333333333336</v>
      </c>
      <c r="G6" s="178">
        <f>SUM('Mapping Template'!L29:L31)</f>
        <v>0</v>
      </c>
      <c r="H6" s="175">
        <f>(E6/E11)*100</f>
        <v>5.4545454545454541</v>
      </c>
      <c r="I6" s="175">
        <f t="shared" si="1"/>
        <v>0</v>
      </c>
    </row>
    <row r="7" spans="2:9" ht="17.100000000000001" customHeight="1">
      <c r="B7" s="342" t="s">
        <v>116</v>
      </c>
      <c r="C7" s="163" t="s">
        <v>205</v>
      </c>
      <c r="D7" s="174">
        <v>7</v>
      </c>
      <c r="E7" s="174">
        <v>17</v>
      </c>
      <c r="F7" s="175">
        <f t="shared" si="0"/>
        <v>5.882352941176471</v>
      </c>
      <c r="G7" s="178">
        <f>SUM('Mapping Template'!L33:L49)</f>
        <v>0</v>
      </c>
      <c r="H7" s="175">
        <f>(E7/E11)*100</f>
        <v>30.909090909090907</v>
      </c>
      <c r="I7" s="175">
        <f t="shared" si="1"/>
        <v>0</v>
      </c>
    </row>
    <row r="8" spans="2:9">
      <c r="B8" s="342"/>
      <c r="C8" s="163" t="s">
        <v>206</v>
      </c>
      <c r="D8" s="174">
        <v>6</v>
      </c>
      <c r="E8" s="174">
        <v>12</v>
      </c>
      <c r="F8" s="175">
        <f t="shared" si="0"/>
        <v>8.3333333333333339</v>
      </c>
      <c r="G8" s="178">
        <f>SUM('Mapping Template'!L51:L62)</f>
        <v>0</v>
      </c>
      <c r="H8" s="175">
        <f>(E8/E11)*100</f>
        <v>21.818181818181817</v>
      </c>
      <c r="I8" s="175">
        <f t="shared" si="1"/>
        <v>0</v>
      </c>
    </row>
    <row r="9" spans="2:9">
      <c r="B9" s="342" t="s">
        <v>184</v>
      </c>
      <c r="C9" s="163" t="s">
        <v>205</v>
      </c>
      <c r="D9" s="174">
        <v>2</v>
      </c>
      <c r="E9" s="174">
        <v>3</v>
      </c>
      <c r="F9" s="175">
        <f t="shared" si="0"/>
        <v>33.333333333333336</v>
      </c>
      <c r="G9" s="178">
        <f>SUM('Mapping Template'!L64:L66)</f>
        <v>0</v>
      </c>
      <c r="H9" s="175">
        <f>(E9/E11)*100</f>
        <v>5.4545454545454541</v>
      </c>
      <c r="I9" s="175">
        <f t="shared" si="1"/>
        <v>0</v>
      </c>
    </row>
    <row r="10" spans="2:9">
      <c r="B10" s="342"/>
      <c r="C10" s="163" t="s">
        <v>206</v>
      </c>
      <c r="D10" s="174">
        <v>2</v>
      </c>
      <c r="E10" s="174">
        <v>2</v>
      </c>
      <c r="F10" s="175">
        <f t="shared" si="0"/>
        <v>50</v>
      </c>
      <c r="G10" s="178">
        <f>SUM('Mapping Template'!L68:L69)</f>
        <v>0</v>
      </c>
      <c r="H10" s="175">
        <f>(E10/E11)*100</f>
        <v>3.6363636363636362</v>
      </c>
      <c r="I10" s="175">
        <f t="shared" si="1"/>
        <v>0</v>
      </c>
    </row>
    <row r="11" spans="2:9">
      <c r="B11" s="164" t="s">
        <v>207</v>
      </c>
      <c r="C11" s="165"/>
      <c r="D11" s="254">
        <f>SUM(D3:D10)</f>
        <v>33</v>
      </c>
      <c r="E11" s="254">
        <f>SUM(E3:E10)</f>
        <v>55</v>
      </c>
      <c r="F11" s="255"/>
      <c r="G11" s="179"/>
      <c r="H11" s="180">
        <f>SUM(H3:H10)</f>
        <v>100</v>
      </c>
      <c r="I11" s="176">
        <f>SUM(I3:I10)</f>
        <v>0</v>
      </c>
    </row>
    <row r="12" spans="2:9">
      <c r="B12" s="166"/>
      <c r="C12" s="166"/>
      <c r="F12" s="256"/>
    </row>
    <row r="13" spans="2:9">
      <c r="B13" s="166"/>
      <c r="C13" s="166"/>
      <c r="F13" s="256"/>
    </row>
    <row r="14" spans="2:9">
      <c r="B14" s="166"/>
      <c r="C14" s="166"/>
      <c r="F14" s="256"/>
    </row>
    <row r="15" spans="2:9">
      <c r="B15" s="166"/>
      <c r="C15" s="166"/>
    </row>
    <row r="16" spans="2:9">
      <c r="B16" s="166"/>
      <c r="C16" s="166"/>
    </row>
    <row r="17" spans="2:3">
      <c r="B17" s="166"/>
      <c r="C17" s="166"/>
    </row>
    <row r="18" spans="2:3">
      <c r="B18" s="166"/>
      <c r="C18" s="166"/>
    </row>
    <row r="19" spans="2:3">
      <c r="B19" s="166"/>
      <c r="C19" s="166"/>
    </row>
    <row r="20" spans="2:3">
      <c r="B20" s="166"/>
      <c r="C20" s="166"/>
    </row>
    <row r="21" spans="2:3">
      <c r="B21" s="166"/>
      <c r="C21" s="166"/>
    </row>
    <row r="22" spans="2:3">
      <c r="B22" s="166"/>
      <c r="C22" s="166"/>
    </row>
    <row r="23" spans="2:3">
      <c r="B23" s="166"/>
      <c r="C23" s="166"/>
    </row>
    <row r="24" spans="2:3">
      <c r="B24" s="166"/>
      <c r="C24" s="166"/>
    </row>
    <row r="25" spans="2:3">
      <c r="B25" s="166"/>
      <c r="C25" s="166"/>
    </row>
    <row r="26" spans="2:3">
      <c r="B26" s="166"/>
      <c r="C26" s="166"/>
    </row>
    <row r="27" spans="2:3">
      <c r="B27" s="166"/>
      <c r="C27" s="166"/>
    </row>
  </sheetData>
  <mergeCells count="5">
    <mergeCell ref="B1:I1"/>
    <mergeCell ref="B3:B4"/>
    <mergeCell ref="B5:B6"/>
    <mergeCell ref="B7:B8"/>
    <mergeCell ref="B9: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A5" sqref="A5"/>
    </sheetView>
  </sheetViews>
  <sheetFormatPr defaultColWidth="8.85546875" defaultRowHeight="12.95"/>
  <cols>
    <col min="1" max="1" width="38.5703125" style="161" bestFit="1" customWidth="1"/>
    <col min="2" max="2" width="20.42578125" style="159" bestFit="1" customWidth="1"/>
    <col min="3" max="3" width="8.85546875" style="159"/>
    <col min="4" max="4" width="21" style="159" bestFit="1" customWidth="1"/>
    <col min="5" max="16384" width="8.85546875" style="159"/>
  </cols>
  <sheetData>
    <row r="1" spans="1:2" ht="20.100000000000001">
      <c r="A1" s="158" t="s">
        <v>208</v>
      </c>
      <c r="B1" s="158" t="s">
        <v>209</v>
      </c>
    </row>
    <row r="2" spans="1:2" ht="20.100000000000001">
      <c r="A2" s="160" t="s">
        <v>210</v>
      </c>
      <c r="B2" s="160" t="s">
        <v>211</v>
      </c>
    </row>
    <row r="3" spans="1:2" ht="20.100000000000001">
      <c r="A3" s="160" t="s">
        <v>212</v>
      </c>
      <c r="B3" s="160" t="s">
        <v>213</v>
      </c>
    </row>
    <row r="4" spans="1:2" ht="20.100000000000001">
      <c r="A4" s="161" t="s">
        <v>214</v>
      </c>
      <c r="B4" s="160" t="s">
        <v>215</v>
      </c>
    </row>
    <row r="5" spans="1:2" ht="20.100000000000001">
      <c r="A5" s="160"/>
      <c r="B5" s="160" t="s">
        <v>216</v>
      </c>
    </row>
    <row r="6" spans="1:2" ht="20.100000000000001">
      <c r="A6" s="160"/>
      <c r="B6" s="160" t="s">
        <v>217</v>
      </c>
    </row>
    <row r="7" spans="1:2" ht="20.100000000000001">
      <c r="A7" s="160"/>
      <c r="B7" s="160" t="s">
        <v>218</v>
      </c>
    </row>
    <row r="8" spans="1:2" ht="20.100000000000001">
      <c r="A8" s="160"/>
      <c r="B8" s="160" t="s">
        <v>219</v>
      </c>
    </row>
    <row r="9" spans="1:2" ht="20.100000000000001">
      <c r="A9" s="160"/>
      <c r="B9" s="160" t="s">
        <v>220</v>
      </c>
    </row>
    <row r="10" spans="1:2" ht="20.100000000000001">
      <c r="A10" s="160"/>
      <c r="B10" s="160" t="s">
        <v>221</v>
      </c>
    </row>
    <row r="11" spans="1:2" ht="20.100000000000001">
      <c r="A11" s="160"/>
      <c r="B11" s="160" t="s">
        <v>222</v>
      </c>
    </row>
    <row r="12" spans="1:2" ht="20.100000000000001">
      <c r="A12" s="160"/>
      <c r="B12" s="160" t="s">
        <v>223</v>
      </c>
    </row>
    <row r="13" spans="1:2" ht="20.100000000000001">
      <c r="A13" s="160"/>
      <c r="B13" s="160" t="s">
        <v>224</v>
      </c>
    </row>
    <row r="14" spans="1:2" ht="20.100000000000001">
      <c r="A14" s="160"/>
      <c r="B14" s="160" t="s">
        <v>225</v>
      </c>
    </row>
    <row r="15" spans="1:2" ht="20.100000000000001">
      <c r="A15" s="160"/>
      <c r="B15" s="160" t="s">
        <v>226</v>
      </c>
    </row>
    <row r="16" spans="1:2" ht="20.100000000000001">
      <c r="A16" s="160"/>
      <c r="B16" s="162" t="s">
        <v>227</v>
      </c>
    </row>
    <row r="17" spans="1:2" ht="20.100000000000001">
      <c r="A17" s="160"/>
      <c r="B17" s="160" t="s">
        <v>228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B1:I24"/>
  <sheetViews>
    <sheetView workbookViewId="0">
      <selection activeCell="H3" sqref="H3"/>
    </sheetView>
  </sheetViews>
  <sheetFormatPr defaultColWidth="8.85546875" defaultRowHeight="21.6"/>
  <cols>
    <col min="1" max="1" width="8.85546875" style="156"/>
    <col min="2" max="9" width="8.85546875" style="157"/>
    <col min="10" max="16384" width="8.85546875" style="156"/>
  </cols>
  <sheetData>
    <row r="1" spans="2:9">
      <c r="B1" s="157">
        <v>8.3333333330000006</v>
      </c>
      <c r="C1" s="157">
        <v>100</v>
      </c>
      <c r="D1" s="157">
        <v>12.5</v>
      </c>
      <c r="E1" s="157">
        <v>33.333300000000001</v>
      </c>
      <c r="F1" s="157">
        <v>5.8823529399999996</v>
      </c>
      <c r="G1" s="157">
        <v>8.3333300000000001</v>
      </c>
      <c r="H1" s="157">
        <v>33.333300000000001</v>
      </c>
      <c r="I1" s="157">
        <v>50</v>
      </c>
    </row>
    <row r="2" spans="2:9" s="153" customFormat="1">
      <c r="B2" s="152" t="s">
        <v>229</v>
      </c>
      <c r="C2" s="261" t="s">
        <v>230</v>
      </c>
      <c r="D2" s="152" t="s">
        <v>231</v>
      </c>
      <c r="E2" s="152" t="s">
        <v>232</v>
      </c>
      <c r="F2" s="152" t="s">
        <v>233</v>
      </c>
      <c r="G2" s="152" t="s">
        <v>234</v>
      </c>
      <c r="H2" s="262" t="s">
        <v>235</v>
      </c>
      <c r="I2" s="152" t="s">
        <v>236</v>
      </c>
    </row>
    <row r="3" spans="2:9">
      <c r="B3" s="167">
        <f>IF('Mapping Template'!J5=1,8.3,0)</f>
        <v>0</v>
      </c>
      <c r="C3" s="258">
        <f>IF('Mapping Template'!J18=1,100,0)</f>
        <v>0</v>
      </c>
      <c r="D3" s="260">
        <f>IF('Mapping Template'!J20=1,12.5,0)</f>
        <v>0</v>
      </c>
      <c r="E3" s="155">
        <f>IF('Mapping Template'!J29=1,33.3,0)</f>
        <v>0</v>
      </c>
      <c r="F3" s="155">
        <f>IF('Mapping Template'!J33=1,5.88,0)</f>
        <v>0</v>
      </c>
      <c r="G3" s="154">
        <f>IF('Mapping Template'!J51=1,8.3,0)</f>
        <v>0</v>
      </c>
      <c r="H3" s="258">
        <f>IF('Mapping Template'!J64=1,33.3,0)</f>
        <v>0</v>
      </c>
      <c r="I3" s="260">
        <f>IF('Mapping Template'!J68=1,50,0)</f>
        <v>0</v>
      </c>
    </row>
    <row r="4" spans="2:9">
      <c r="B4" s="48">
        <f>IF('Mapping Template'!J6=1,8.3,0)</f>
        <v>0</v>
      </c>
      <c r="D4" s="169">
        <f>IF('Mapping Template'!J21=1,12.5,0)</f>
        <v>0</v>
      </c>
      <c r="E4" s="169">
        <f>IF('Mapping Template'!J30=1,33.3,0)</f>
        <v>0</v>
      </c>
      <c r="F4" s="155">
        <f>IF('Mapping Template'!J34=1,5.88,0)</f>
        <v>0</v>
      </c>
      <c r="G4" s="154">
        <f>IF('Mapping Template'!J52=1,8.3,0)</f>
        <v>0</v>
      </c>
      <c r="H4" s="258">
        <f>IF('Mapping Template'!J65=1,33.3,0)</f>
        <v>0</v>
      </c>
      <c r="I4" s="263">
        <f>IF('Mapping Template'!J69=1,50,0)</f>
        <v>0</v>
      </c>
    </row>
    <row r="5" spans="2:9">
      <c r="B5" s="48">
        <f>IF('Mapping Template'!J7=1,8.3,0)</f>
        <v>0</v>
      </c>
      <c r="D5" s="258">
        <f>IF('Mapping Template'!J22=1,12.5,0)</f>
        <v>0</v>
      </c>
      <c r="E5" s="258">
        <f>IF('Mapping Template'!J31=1,33.3,0)</f>
        <v>0</v>
      </c>
      <c r="F5" s="260">
        <f>IF('Mapping Template'!J35=1,5.88,0)</f>
        <v>0</v>
      </c>
      <c r="G5" s="168">
        <f>IF('Mapping Template'!J53=1,8.3,0)</f>
        <v>0</v>
      </c>
      <c r="H5" s="258">
        <f>IF('Mapping Template'!J66=1,33.3,0)</f>
        <v>0</v>
      </c>
    </row>
    <row r="6" spans="2:9">
      <c r="B6" s="48">
        <f>IF('Mapping Template'!J8=1,8.3,0)</f>
        <v>0</v>
      </c>
      <c r="D6" s="258">
        <f>IF('Mapping Template'!J23=1,12.5,0)</f>
        <v>0</v>
      </c>
      <c r="F6" s="154">
        <f>IF('Mapping Template'!J36=1,5.88,0)</f>
        <v>0</v>
      </c>
      <c r="G6" s="258">
        <f>IF('Mapping Template'!J54=1,8.3,0)</f>
        <v>0</v>
      </c>
    </row>
    <row r="7" spans="2:9">
      <c r="B7" s="48">
        <f>IF('Mapping Template'!J9=1,8.3,0)</f>
        <v>0</v>
      </c>
      <c r="D7" s="258">
        <f>IF('Mapping Template'!J24=1,12.5,0)</f>
        <v>0</v>
      </c>
      <c r="F7" s="154">
        <f>IF('Mapping Template'!J37=1,5.88,0)</f>
        <v>0</v>
      </c>
      <c r="G7" s="258">
        <f>IF('Mapping Template'!J55=1,8.3,0)</f>
        <v>0</v>
      </c>
    </row>
    <row r="8" spans="2:9">
      <c r="B8" s="48">
        <f>IF('Mapping Template'!J10=1,8.3,0)</f>
        <v>0</v>
      </c>
      <c r="D8" s="258">
        <f>IF('Mapping Template'!J25=1,12.5,0)</f>
        <v>0</v>
      </c>
      <c r="F8" s="154">
        <f>IF('Mapping Template'!J38=1,5.88,0)</f>
        <v>0</v>
      </c>
      <c r="G8" s="258">
        <f>IF('Mapping Template'!J56=1,8.3,0)</f>
        <v>0</v>
      </c>
    </row>
    <row r="9" spans="2:9">
      <c r="B9" s="48">
        <f>IF('Mapping Template'!J11=1,8.3,0)</f>
        <v>0</v>
      </c>
      <c r="D9" s="258">
        <f>IF('Mapping Template'!J26=1,12.5,0)</f>
        <v>0</v>
      </c>
      <c r="F9" s="155">
        <f>IF('Mapping Template'!J39=1,5.88,0)</f>
        <v>0</v>
      </c>
      <c r="G9" s="259">
        <f>IF('Mapping Template'!J57=1,8.3,0)</f>
        <v>0</v>
      </c>
    </row>
    <row r="10" spans="2:9">
      <c r="B10" s="48">
        <f>IF('Mapping Template'!J12=1,8.3,0)</f>
        <v>0</v>
      </c>
      <c r="D10" s="258">
        <f>IF('Mapping Template'!J27=1,12.5,0)</f>
        <v>0</v>
      </c>
      <c r="F10" s="155">
        <f>IF('Mapping Template'!J40=1,5.88,0)</f>
        <v>0</v>
      </c>
      <c r="G10" s="155">
        <f>IF('Mapping Template'!J58=1,8.3,0)</f>
        <v>0</v>
      </c>
    </row>
    <row r="11" spans="2:9">
      <c r="B11" s="48">
        <f>IF('Mapping Template'!J13=1,8.3,0)</f>
        <v>0</v>
      </c>
      <c r="F11" s="155">
        <f>IF('Mapping Template'!J41=1,5.88,0)</f>
        <v>0</v>
      </c>
      <c r="G11" s="155">
        <f>IF('Mapping Template'!J59=1,8.3,0)</f>
        <v>0</v>
      </c>
    </row>
    <row r="12" spans="2:9">
      <c r="B12" s="48">
        <f>IF('Mapping Template'!J14=1,8.3,0)</f>
        <v>0</v>
      </c>
      <c r="F12" s="155">
        <f>IF('Mapping Template'!J42=1,5.88,0)</f>
        <v>0</v>
      </c>
      <c r="G12" s="155">
        <f>IF('Mapping Template'!J60=1,8.3,0)</f>
        <v>0</v>
      </c>
    </row>
    <row r="13" spans="2:9">
      <c r="B13" s="48">
        <f>IF('Mapping Template'!J15=1,8.3,0)</f>
        <v>0</v>
      </c>
      <c r="F13" s="155">
        <f>IF('Mapping Template'!J43=1,5.88,0)</f>
        <v>0</v>
      </c>
      <c r="G13" s="155">
        <f>IF('Mapping Template'!J61=1,8.3,0)</f>
        <v>0</v>
      </c>
    </row>
    <row r="14" spans="2:9">
      <c r="B14" s="48">
        <f>IF('Mapping Template'!J16=1,8.3,0)</f>
        <v>0</v>
      </c>
      <c r="F14" s="155">
        <f>IF('Mapping Template'!J44=1,5.88,0)</f>
        <v>0</v>
      </c>
      <c r="G14" s="155">
        <f>IF('Mapping Template'!J62=1,8.3,0)</f>
        <v>0</v>
      </c>
    </row>
    <row r="15" spans="2:9">
      <c r="B15" s="49"/>
      <c r="F15" s="155">
        <f>IF('Mapping Template'!J45=1,5.88,0)</f>
        <v>0</v>
      </c>
    </row>
    <row r="16" spans="2:9">
      <c r="B16" s="49"/>
      <c r="F16" s="155">
        <f>IF('Mapping Template'!J46=1,5.88,0)</f>
        <v>0</v>
      </c>
    </row>
    <row r="17" spans="2:6">
      <c r="B17" s="49"/>
      <c r="F17" s="155">
        <f>IF('Mapping Template'!J47=1,5.88,0)</f>
        <v>0</v>
      </c>
    </row>
    <row r="18" spans="2:6">
      <c r="B18" s="49"/>
      <c r="F18" s="155">
        <f>IF('Mapping Template'!J48=1,5.88,0)</f>
        <v>0</v>
      </c>
    </row>
    <row r="19" spans="2:6">
      <c r="B19" s="49"/>
      <c r="F19" s="155">
        <f>IF('Mapping Template'!J49=1,5.88,0)</f>
        <v>0</v>
      </c>
    </row>
    <row r="20" spans="2:6">
      <c r="B20" s="49"/>
    </row>
    <row r="21" spans="2:6">
      <c r="B21" s="49"/>
    </row>
    <row r="22" spans="2:6">
      <c r="B22" s="49"/>
    </row>
    <row r="23" spans="2:6">
      <c r="B23" s="49"/>
    </row>
    <row r="24" spans="2:6">
      <c r="B24" s="49"/>
    </row>
  </sheetData>
  <phoneticPr fontId="2"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7DDD6-40FB-413F-85BC-BD2A5AA5FDE2}"/>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
  <cp:revision/>
  <dcterms:created xsi:type="dcterms:W3CDTF">2021-10-27T10:45:58Z</dcterms:created>
  <dcterms:modified xsi:type="dcterms:W3CDTF">2026-01-07T08:30:11Z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